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rutanmedellin-my.sharepoint.com/personal/c_bedoya_rutanmedellin_org/Documents/CONTRACTUAL RUTA N/REVISION ABOGADOS/CAROL BEDOYA/CONVOCATORIA PUBLICA CP-002-2025 REDES/PUBLICAR/"/>
    </mc:Choice>
  </mc:AlternateContent>
  <xr:revisionPtr revIDLastSave="3" documentId="13_ncr:1_{DA453FB6-A5D7-4EBA-9CA7-1164BC44D1AC}" xr6:coauthVersionLast="47" xr6:coauthVersionMax="47" xr10:uidLastSave="{10794E76-7F98-40EF-B12C-EAB063698751}"/>
  <bookViews>
    <workbookView xWindow="-108" yWindow="-13068" windowWidth="23256" windowHeight="12576" xr2:uid="{61DD2890-B772-41DF-8A1F-D085C927FF5C}"/>
  </bookViews>
  <sheets>
    <sheet name="Necesidad" sheetId="1" r:id="rId1"/>
  </sheets>
  <definedNames>
    <definedName name="_Hlk181200529" localSheetId="0">Necesidad!$B$4</definedName>
    <definedName name="_xlnm.Print_Area" localSheetId="0">Necesidad!$A$2:$B$15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" l="1"/>
  <c r="I4" i="1"/>
  <c r="J4" i="1" s="1"/>
  <c r="I13" i="1"/>
  <c r="L13" i="1" s="1"/>
  <c r="I10" i="1"/>
  <c r="L10" i="1" s="1"/>
  <c r="I9" i="1"/>
  <c r="L9" i="1" s="1"/>
  <c r="I5" i="1"/>
  <c r="L5" i="1" s="1"/>
  <c r="I6" i="1"/>
  <c r="L6" i="1" s="1"/>
  <c r="I7" i="1"/>
  <c r="L7" i="1" s="1"/>
  <c r="I8" i="1"/>
  <c r="L8" i="1" s="1"/>
  <c r="I12" i="1"/>
  <c r="L12" i="1" s="1"/>
  <c r="I14" i="1"/>
  <c r="L14" i="1" s="1"/>
  <c r="J10" i="1" l="1"/>
  <c r="J13" i="1"/>
  <c r="J9" i="1"/>
  <c r="J8" i="1"/>
  <c r="J7" i="1"/>
  <c r="J6" i="1"/>
  <c r="J5" i="1"/>
  <c r="J14" i="1"/>
  <c r="J12" i="1"/>
  <c r="I11" i="1"/>
  <c r="L11" i="1" l="1"/>
  <c r="L15" i="1" s="1"/>
  <c r="J11" i="1"/>
</calcChain>
</file>

<file path=xl/sharedStrings.xml><?xml version="1.0" encoding="utf-8"?>
<sst xmlns="http://schemas.openxmlformats.org/spreadsheetml/2006/main" count="28" uniqueCount="27">
  <si>
    <t>Firewall</t>
  </si>
  <si>
    <t>Distribución</t>
  </si>
  <si>
    <t>APS OutDoor</t>
  </si>
  <si>
    <t>Consola Administrativa</t>
  </si>
  <si>
    <t>Implementación</t>
  </si>
  <si>
    <t>Cant.</t>
  </si>
  <si>
    <t>Dispositivo</t>
  </si>
  <si>
    <t>APS InDoor Tipo I</t>
  </si>
  <si>
    <t>APS InDoor Tipo II</t>
  </si>
  <si>
    <t>Switch Core</t>
  </si>
  <si>
    <t>Switch Acceso Tipo I</t>
  </si>
  <si>
    <t>Switch Acceso Tipo II</t>
  </si>
  <si>
    <t>Switch Agregación</t>
  </si>
  <si>
    <t>IVA</t>
  </si>
  <si>
    <t>TECHO IVA</t>
  </si>
  <si>
    <t>Valor unitario mensual antes de IVA</t>
  </si>
  <si>
    <t>Valor unitario mensual IVA incluido</t>
  </si>
  <si>
    <t>Valor total mensual IVA incluido</t>
  </si>
  <si>
    <t>Valor unitario TECHO mensual antes de IVA</t>
  </si>
  <si>
    <t>Valor unitario TECHO mensual IVA incluido</t>
  </si>
  <si>
    <t>Valor TECHO 32 meses IVA incluido</t>
  </si>
  <si>
    <t>Valor total 32 meses IVA incluido</t>
  </si>
  <si>
    <t>Valor  total TECHO mensual IVA incluido</t>
  </si>
  <si>
    <t xml:space="preserve">ANEXO – OFERTA ECONÓMICA  </t>
  </si>
  <si>
    <t>ANEXO 10 – PROPUESTA ECONÓMICA
[Ciudad y Fecha]
Señores 
CORPORACIÓN RUTA N MEDELLÍN
Proceso de Contratación [Insertar información] 
Respetados Señores:
El suscrito [xxxx xxxx xxxxx], identificado con documento de Identidad N° [xxxxxxx], expedido en [xxxxxx]; domiciliado en la ciudad de [xxxxxx], en representación de la empresa xxxx con NIT XXX de acuerdo con los Términos de Referencia de [relacionar el número de la CP-xx-2025], me permito presentar la oferta económica tarifario así:</t>
  </si>
  <si>
    <t>TOTAL</t>
  </si>
  <si>
    <t xml:space="preserve">*No exceder el valor del presupuesto oficial
NOTA: se debe indicar en el archivo Excel adjunto el valor ofertado por cada uno de los ítems que componen el tarifario.
Así mismo, manifiesto que acepto que estarán a mi cargo todos los impuestos, tasas y contribuciones establecidos por las diferentes autoridades nacionales, departamentales o municipales y dentro de estos mismos niveles territoriales, los impuestos, tasas y contribuciones establecidos por las diferentes autoridades, así como los gastos administrativos y pagos a terceros.
Atentamente, 
________________ [Firma]
________________ [Nombre del representante legal o persona natural, según corresponda]
_________________ [Identificación de la persona]
_________________ [Nombre del proponente persona jurídica o plural]
_________________ [Identificación del proponente persona jurídica]
Serán de exclusiva responsabilidad del proponente los errores u omisiones en que incurra al indicar el valor de su propuesta, debiendo asumir los mayores costos y/o pérdidas que se deriven de dichos errores u omisiones, sin que por esta razón haya lugar a alegar ruptura del equilibrio contractual.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</si>
</sst>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0"/>
      <color theme="7" tint="-0.499984740745262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0" fillId="0" borderId="8" xfId="1" applyNumberFormat="1" applyFont="1" applyBorder="1" applyAlignment="1" applyProtection="1">
      <alignment vertical="center"/>
    </xf>
    <xf numFmtId="164" fontId="0" fillId="0" borderId="1" xfId="1" applyNumberFormat="1" applyFont="1" applyBorder="1" applyAlignment="1" applyProtection="1">
      <alignment vertical="center"/>
    </xf>
    <xf numFmtId="164" fontId="0" fillId="0" borderId="9" xfId="1" applyNumberFormat="1" applyFont="1" applyBorder="1" applyAlignment="1" applyProtection="1">
      <alignment vertical="center"/>
    </xf>
    <xf numFmtId="164" fontId="0" fillId="0" borderId="11" xfId="1" applyNumberFormat="1" applyFont="1" applyBorder="1" applyAlignment="1" applyProtection="1">
      <alignment vertical="center"/>
    </xf>
    <xf numFmtId="164" fontId="0" fillId="0" borderId="14" xfId="1" applyNumberFormat="1" applyFont="1" applyBorder="1" applyAlignment="1" applyProtection="1">
      <alignment vertical="center"/>
    </xf>
    <xf numFmtId="164" fontId="0" fillId="0" borderId="6" xfId="1" applyNumberFormat="1" applyFont="1" applyBorder="1" applyAlignment="1" applyProtection="1">
      <alignment vertical="center"/>
    </xf>
    <xf numFmtId="0" fontId="4" fillId="0" borderId="1" xfId="0" applyFont="1" applyBorder="1" applyProtection="1">
      <protection locked="0"/>
    </xf>
    <xf numFmtId="164" fontId="4" fillId="0" borderId="7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13F16-3298-4AA7-A04C-D8D0C7290F8A}">
  <dimension ref="A1:L26"/>
  <sheetViews>
    <sheetView tabSelected="1" topLeftCell="A8" workbookViewId="0">
      <selection activeCell="A18" sqref="A18:L18"/>
    </sheetView>
  </sheetViews>
  <sheetFormatPr baseColWidth="10" defaultColWidth="11.453125" defaultRowHeight="14.5" x14ac:dyDescent="0.35"/>
  <cols>
    <col min="1" max="1" width="6.81640625" style="4" bestFit="1" customWidth="1"/>
    <col min="2" max="2" width="17.81640625" style="1" customWidth="1"/>
    <col min="3" max="5" width="11.453125" style="1"/>
    <col min="6" max="6" width="14.453125" style="1" bestFit="1" customWidth="1"/>
    <col min="7" max="7" width="14" style="1" customWidth="1"/>
    <col min="8" max="8" width="16.1796875" style="1" bestFit="1" customWidth="1"/>
    <col min="9" max="9" width="15.1796875" style="1" bestFit="1" customWidth="1"/>
    <col min="10" max="11" width="16.1796875" style="1" bestFit="1" customWidth="1"/>
    <col min="12" max="12" width="17.1796875" style="1" bestFit="1" customWidth="1"/>
    <col min="13" max="16384" width="11.453125" style="1"/>
  </cols>
  <sheetData>
    <row r="1" spans="1:12" ht="175" customHeight="1" x14ac:dyDescent="0.35">
      <c r="A1" s="27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24" thickBot="1" x14ac:dyDescent="0.4">
      <c r="A2" s="23" t="s">
        <v>23</v>
      </c>
      <c r="B2" s="23"/>
      <c r="C2" s="23"/>
      <c r="D2" s="23"/>
      <c r="E2" s="23"/>
      <c r="F2" s="23"/>
      <c r="G2" s="23"/>
      <c r="H2" s="24"/>
      <c r="I2" s="24"/>
      <c r="J2" s="24"/>
      <c r="K2" s="24"/>
      <c r="L2" s="24"/>
    </row>
    <row r="3" spans="1:12" ht="39" x14ac:dyDescent="0.35">
      <c r="A3" s="6" t="s">
        <v>5</v>
      </c>
      <c r="B3" s="6" t="s">
        <v>6</v>
      </c>
      <c r="C3" s="6" t="s">
        <v>15</v>
      </c>
      <c r="D3" s="6" t="s">
        <v>13</v>
      </c>
      <c r="E3" s="6" t="s">
        <v>16</v>
      </c>
      <c r="F3" s="7" t="s">
        <v>17</v>
      </c>
      <c r="G3" s="8" t="s">
        <v>21</v>
      </c>
      <c r="H3" s="9" t="s">
        <v>18</v>
      </c>
      <c r="I3" s="10" t="s">
        <v>14</v>
      </c>
      <c r="J3" s="10" t="s">
        <v>19</v>
      </c>
      <c r="K3" s="10" t="s">
        <v>22</v>
      </c>
      <c r="L3" s="11" t="s">
        <v>20</v>
      </c>
    </row>
    <row r="4" spans="1:12" x14ac:dyDescent="0.35">
      <c r="A4" s="20">
        <v>2</v>
      </c>
      <c r="B4" s="21" t="s">
        <v>12</v>
      </c>
      <c r="C4" s="2"/>
      <c r="D4" s="2"/>
      <c r="E4" s="2"/>
      <c r="F4" s="3"/>
      <c r="G4" s="3"/>
      <c r="H4" s="12">
        <v>595718.48739495804</v>
      </c>
      <c r="I4" s="13">
        <f t="shared" ref="I4:I14" si="0">H4*0.19</f>
        <v>113186.51260504202</v>
      </c>
      <c r="J4" s="13">
        <f t="shared" ref="J4:J14" si="1">I4+H4</f>
        <v>708905</v>
      </c>
      <c r="K4" s="13">
        <v>1417810</v>
      </c>
      <c r="L4" s="14">
        <f t="shared" ref="L4:L9" si="2">K4*32</f>
        <v>45369920</v>
      </c>
    </row>
    <row r="5" spans="1:12" x14ac:dyDescent="0.35">
      <c r="A5" s="20">
        <v>2</v>
      </c>
      <c r="B5" s="21" t="s">
        <v>0</v>
      </c>
      <c r="C5" s="2"/>
      <c r="D5" s="2"/>
      <c r="E5" s="2"/>
      <c r="F5" s="3"/>
      <c r="G5" s="3"/>
      <c r="H5" s="12">
        <v>11378029.411764706</v>
      </c>
      <c r="I5" s="13">
        <f t="shared" si="0"/>
        <v>2161825.588235294</v>
      </c>
      <c r="J5" s="13">
        <f t="shared" si="1"/>
        <v>13539855</v>
      </c>
      <c r="K5" s="13">
        <v>27079710</v>
      </c>
      <c r="L5" s="14">
        <f t="shared" si="2"/>
        <v>866550720</v>
      </c>
    </row>
    <row r="6" spans="1:12" x14ac:dyDescent="0.35">
      <c r="A6" s="20">
        <v>2</v>
      </c>
      <c r="B6" s="21" t="s">
        <v>9</v>
      </c>
      <c r="C6" s="2"/>
      <c r="D6" s="2"/>
      <c r="E6" s="2"/>
      <c r="F6" s="3"/>
      <c r="G6" s="3"/>
      <c r="H6" s="12">
        <v>2977064.7058823532</v>
      </c>
      <c r="I6" s="13">
        <f t="shared" si="0"/>
        <v>565642.29411764711</v>
      </c>
      <c r="J6" s="13">
        <f t="shared" si="1"/>
        <v>3542707.0000000005</v>
      </c>
      <c r="K6" s="13">
        <v>7085414.0000000009</v>
      </c>
      <c r="L6" s="14">
        <f t="shared" si="2"/>
        <v>226733248.00000003</v>
      </c>
    </row>
    <row r="7" spans="1:12" x14ac:dyDescent="0.35">
      <c r="A7" s="20">
        <v>6</v>
      </c>
      <c r="B7" s="21" t="s">
        <v>1</v>
      </c>
      <c r="C7" s="2"/>
      <c r="D7" s="2"/>
      <c r="E7" s="2"/>
      <c r="F7" s="3"/>
      <c r="G7" s="3"/>
      <c r="H7" s="12">
        <v>1346649.0196078431</v>
      </c>
      <c r="I7" s="13">
        <f t="shared" si="0"/>
        <v>255863.31372549021</v>
      </c>
      <c r="J7" s="13">
        <f t="shared" si="1"/>
        <v>1602512.3333333333</v>
      </c>
      <c r="K7" s="13">
        <v>9615074</v>
      </c>
      <c r="L7" s="14">
        <f t="shared" si="2"/>
        <v>307682368</v>
      </c>
    </row>
    <row r="8" spans="1:12" x14ac:dyDescent="0.35">
      <c r="A8" s="20">
        <v>10</v>
      </c>
      <c r="B8" s="21" t="s">
        <v>10</v>
      </c>
      <c r="C8" s="2"/>
      <c r="D8" s="2"/>
      <c r="E8" s="2"/>
      <c r="F8" s="3"/>
      <c r="G8" s="3"/>
      <c r="H8" s="12">
        <v>892165.29411764699</v>
      </c>
      <c r="I8" s="13">
        <f t="shared" si="0"/>
        <v>169511.40588235293</v>
      </c>
      <c r="J8" s="13">
        <f t="shared" si="1"/>
        <v>1061676.7</v>
      </c>
      <c r="K8" s="13">
        <v>10616767</v>
      </c>
      <c r="L8" s="14">
        <f t="shared" si="2"/>
        <v>339736544</v>
      </c>
    </row>
    <row r="9" spans="1:12" x14ac:dyDescent="0.35">
      <c r="A9" s="20">
        <v>10</v>
      </c>
      <c r="B9" s="21" t="s">
        <v>11</v>
      </c>
      <c r="C9" s="2"/>
      <c r="D9" s="2"/>
      <c r="E9" s="2"/>
      <c r="F9" s="3"/>
      <c r="G9" s="3"/>
      <c r="H9" s="12">
        <v>699890.67226890766</v>
      </c>
      <c r="I9" s="13">
        <f t="shared" si="0"/>
        <v>132979.22773109245</v>
      </c>
      <c r="J9" s="13">
        <f t="shared" si="1"/>
        <v>832869.90000000014</v>
      </c>
      <c r="K9" s="13">
        <v>8328699.0000000019</v>
      </c>
      <c r="L9" s="14">
        <f t="shared" si="2"/>
        <v>266518368.00000006</v>
      </c>
    </row>
    <row r="10" spans="1:12" x14ac:dyDescent="0.35">
      <c r="A10" s="20">
        <v>2</v>
      </c>
      <c r="B10" s="21" t="s">
        <v>2</v>
      </c>
      <c r="C10" s="2"/>
      <c r="D10" s="2"/>
      <c r="E10" s="2"/>
      <c r="F10" s="3"/>
      <c r="G10" s="3"/>
      <c r="H10" s="12">
        <v>289547.0588235294</v>
      </c>
      <c r="I10" s="13">
        <f t="shared" si="0"/>
        <v>55013.941176470587</v>
      </c>
      <c r="J10" s="13">
        <f t="shared" si="1"/>
        <v>344561</v>
      </c>
      <c r="K10" s="13">
        <v>689122</v>
      </c>
      <c r="L10" s="14">
        <f t="shared" ref="L10:L12" si="3">K10*32</f>
        <v>22051904</v>
      </c>
    </row>
    <row r="11" spans="1:12" x14ac:dyDescent="0.35">
      <c r="A11" s="20">
        <v>12</v>
      </c>
      <c r="B11" s="21" t="s">
        <v>7</v>
      </c>
      <c r="C11" s="2"/>
      <c r="D11" s="2"/>
      <c r="E11" s="2"/>
      <c r="F11" s="3"/>
      <c r="G11" s="3"/>
      <c r="H11" s="12">
        <v>159496.42857142858</v>
      </c>
      <c r="I11" s="13">
        <f t="shared" si="0"/>
        <v>30304.321428571431</v>
      </c>
      <c r="J11" s="13">
        <f t="shared" si="1"/>
        <v>189800.75</v>
      </c>
      <c r="K11" s="13">
        <v>2277609</v>
      </c>
      <c r="L11" s="14">
        <f>K11*32</f>
        <v>72883488</v>
      </c>
    </row>
    <row r="12" spans="1:12" x14ac:dyDescent="0.35">
      <c r="A12" s="20">
        <v>15</v>
      </c>
      <c r="B12" s="21" t="s">
        <v>8</v>
      </c>
      <c r="C12" s="2"/>
      <c r="D12" s="2"/>
      <c r="E12" s="2"/>
      <c r="F12" s="3"/>
      <c r="G12" s="3"/>
      <c r="H12" s="12">
        <v>156781.34453781514</v>
      </c>
      <c r="I12" s="13">
        <f t="shared" si="0"/>
        <v>29788.455462184877</v>
      </c>
      <c r="J12" s="13">
        <f t="shared" si="1"/>
        <v>186569.80000000002</v>
      </c>
      <c r="K12" s="13">
        <v>2798547.0000000005</v>
      </c>
      <c r="L12" s="14">
        <f t="shared" si="3"/>
        <v>89553504.000000015</v>
      </c>
    </row>
    <row r="13" spans="1:12" x14ac:dyDescent="0.35">
      <c r="A13" s="20">
        <v>1</v>
      </c>
      <c r="B13" s="21" t="s">
        <v>4</v>
      </c>
      <c r="C13" s="2"/>
      <c r="D13" s="2"/>
      <c r="E13" s="2"/>
      <c r="F13" s="3"/>
      <c r="G13" s="3"/>
      <c r="H13" s="12">
        <v>3655119.3277310925</v>
      </c>
      <c r="I13" s="13">
        <f t="shared" si="0"/>
        <v>694472.67226890754</v>
      </c>
      <c r="J13" s="13">
        <f t="shared" si="1"/>
        <v>4349592</v>
      </c>
      <c r="K13" s="13">
        <v>4349592</v>
      </c>
      <c r="L13" s="14">
        <f>K13*32</f>
        <v>139186944</v>
      </c>
    </row>
    <row r="14" spans="1:12" ht="29.5" thickBot="1" x14ac:dyDescent="0.4">
      <c r="A14" s="22">
        <v>1</v>
      </c>
      <c r="B14" s="21" t="s">
        <v>3</v>
      </c>
      <c r="C14" s="2"/>
      <c r="D14" s="2"/>
      <c r="E14" s="2"/>
      <c r="F14" s="3"/>
      <c r="G14" s="3"/>
      <c r="H14" s="16">
        <v>3110474.7899159663</v>
      </c>
      <c r="I14" s="17">
        <f t="shared" si="0"/>
        <v>590990.21008403366</v>
      </c>
      <c r="J14" s="17">
        <f t="shared" si="1"/>
        <v>3701465</v>
      </c>
      <c r="K14" s="17">
        <v>3701465</v>
      </c>
      <c r="L14" s="15">
        <f>K14*32</f>
        <v>118446880</v>
      </c>
    </row>
    <row r="15" spans="1:12" x14ac:dyDescent="0.35">
      <c r="A15" s="30" t="s">
        <v>25</v>
      </c>
      <c r="B15" s="31"/>
      <c r="C15" s="31"/>
      <c r="D15" s="31"/>
      <c r="E15" s="31"/>
      <c r="F15" s="31"/>
      <c r="G15" s="18"/>
      <c r="H15" s="29" t="s">
        <v>25</v>
      </c>
      <c r="I15" s="29"/>
      <c r="J15" s="29"/>
      <c r="K15" s="29"/>
      <c r="L15" s="19">
        <f>SUM(L4:L14)</f>
        <v>2494713888</v>
      </c>
    </row>
    <row r="17" spans="1:12" x14ac:dyDescent="0.35">
      <c r="F17" s="5"/>
    </row>
    <row r="18" spans="1:12" ht="236" customHeight="1" x14ac:dyDescent="0.35">
      <c r="A18" s="25" t="s">
        <v>26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12" x14ac:dyDescent="0.35">
      <c r="F19" s="5"/>
    </row>
    <row r="20" spans="1:12" x14ac:dyDescent="0.35">
      <c r="F20" s="5"/>
    </row>
    <row r="21" spans="1:12" x14ac:dyDescent="0.35">
      <c r="F21" s="5"/>
    </row>
    <row r="22" spans="1:12" x14ac:dyDescent="0.35">
      <c r="F22" s="5"/>
    </row>
    <row r="23" spans="1:12" x14ac:dyDescent="0.35">
      <c r="F23" s="5"/>
    </row>
    <row r="24" spans="1:12" x14ac:dyDescent="0.35">
      <c r="F24" s="5"/>
    </row>
    <row r="25" spans="1:12" x14ac:dyDescent="0.35">
      <c r="F25" s="5"/>
    </row>
    <row r="26" spans="1:12" x14ac:dyDescent="0.35">
      <c r="F26" s="5"/>
    </row>
  </sheetData>
  <sheetProtection algorithmName="SHA-512" hashValue="pAOU/rB6Q8m4N9Bxeq7rR3lPKIsGQxWB49ymmjQ3AP6Nn1MnrAq5dGpeXtRYlGQ1HHEgkV2va9hQMW7DuzmKkQ==" saltValue="enAkCPLI0nLkTHJKtJeqzA==" spinCount="100000" sheet="1" objects="1" scenarios="1"/>
  <mergeCells count="5">
    <mergeCell ref="A2:L2"/>
    <mergeCell ref="A18:L18"/>
    <mergeCell ref="A1:L1"/>
    <mergeCell ref="H15:K15"/>
    <mergeCell ref="A15:F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Necesidad</vt:lpstr>
      <vt:lpstr>Necesidad!_Hlk181200529</vt:lpstr>
      <vt:lpstr>Necesidad!Área_de_impresión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Jaiber Ortíz Valdez</dc:creator>
  <cp:keywords/>
  <dc:description/>
  <cp:lastModifiedBy>Carol  Bedoya Osorno</cp:lastModifiedBy>
  <cp:revision/>
  <cp:lastPrinted>2025-03-03T23:39:39Z</cp:lastPrinted>
  <dcterms:created xsi:type="dcterms:W3CDTF">2024-12-11T14:19:37Z</dcterms:created>
  <dcterms:modified xsi:type="dcterms:W3CDTF">2025-03-17T19:38:47Z</dcterms:modified>
  <cp:category/>
  <cp:contentStatus/>
</cp:coreProperties>
</file>