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rutanmedellin-my.sharepoint.com/personal/c_bedoya_rutanmedellin_org/Documents/CONTRACTUAL RUTA N/PORTAFOLIO PERSUADIR/CONTRATACION BTL/PUBLICAR/"/>
    </mc:Choice>
  </mc:AlternateContent>
  <xr:revisionPtr revIDLastSave="191" documentId="13_ncr:1_{FA3ACB71-A8A0-4B1D-A53B-596F9866C9B9}" xr6:coauthVersionLast="47" xr6:coauthVersionMax="47" xr10:uidLastSave="{ED1AA3F9-FA22-4B47-B123-73E1AE810ACD}"/>
  <bookViews>
    <workbookView xWindow="-110" yWindow="-110" windowWidth="19420" windowHeight="10420" xr2:uid="{00000000-000D-0000-FFFF-FFFF00000000}"/>
  </bookViews>
  <sheets>
    <sheet name="BTL" sheetId="3" r:id="rId1"/>
  </sheets>
  <definedNames>
    <definedName name="_xlnm._FilterDatabase" localSheetId="0" hidden="1">BTL!$A$3:$G$463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1" roundtripDataSignature="AMtx7mjwGhVGhFDPM4S6DZTZdckE1pUlCQ=="/>
    </ext>
  </extLst>
</workbook>
</file>

<file path=xl/calcChain.xml><?xml version="1.0" encoding="utf-8"?>
<calcChain xmlns="http://schemas.openxmlformats.org/spreadsheetml/2006/main">
  <c r="G462" i="3" l="1"/>
  <c r="G461" i="3"/>
  <c r="G445" i="3"/>
  <c r="G444" i="3"/>
  <c r="G442" i="3"/>
  <c r="G441" i="3"/>
  <c r="G440" i="3"/>
  <c r="G439" i="3"/>
  <c r="G438" i="3"/>
  <c r="G437" i="3"/>
  <c r="G436" i="3"/>
  <c r="G435" i="3"/>
  <c r="G434" i="3"/>
  <c r="G433" i="3"/>
  <c r="G432" i="3"/>
  <c r="G431" i="3"/>
  <c r="G430" i="3"/>
  <c r="G429" i="3"/>
  <c r="G428" i="3"/>
  <c r="G427" i="3"/>
  <c r="G426" i="3"/>
  <c r="G425" i="3"/>
  <c r="G424" i="3"/>
  <c r="G423" i="3"/>
  <c r="G422" i="3"/>
  <c r="G421" i="3"/>
  <c r="G420" i="3"/>
  <c r="G419" i="3"/>
  <c r="G418" i="3"/>
  <c r="G417" i="3"/>
  <c r="G416" i="3"/>
  <c r="G415" i="3"/>
  <c r="G414" i="3"/>
  <c r="G409" i="3"/>
  <c r="G408" i="3"/>
  <c r="G407" i="3"/>
  <c r="G406" i="3"/>
  <c r="G405" i="3"/>
  <c r="G404" i="3"/>
  <c r="G403" i="3"/>
  <c r="G402" i="3"/>
  <c r="G401" i="3"/>
  <c r="G364" i="3"/>
  <c r="G363" i="3"/>
  <c r="G362" i="3"/>
  <c r="G361" i="3"/>
  <c r="G360" i="3"/>
  <c r="G359" i="3"/>
  <c r="G358" i="3"/>
  <c r="G357" i="3"/>
  <c r="G356" i="3"/>
  <c r="G355" i="3"/>
  <c r="G354" i="3"/>
  <c r="G353" i="3"/>
  <c r="G352" i="3"/>
  <c r="G351" i="3"/>
  <c r="G342" i="3"/>
  <c r="G341" i="3"/>
  <c r="G340" i="3"/>
  <c r="G339" i="3"/>
  <c r="G338" i="3"/>
  <c r="G337" i="3"/>
  <c r="G336" i="3"/>
  <c r="G335" i="3"/>
  <c r="G334" i="3"/>
  <c r="G333" i="3"/>
  <c r="G332" i="3"/>
  <c r="G331" i="3"/>
  <c r="G330" i="3"/>
  <c r="G329" i="3"/>
  <c r="G328" i="3"/>
  <c r="G327" i="3"/>
  <c r="G326" i="3"/>
  <c r="G325" i="3"/>
  <c r="G324" i="3"/>
  <c r="G323" i="3"/>
  <c r="G322" i="3"/>
  <c r="G321" i="3"/>
  <c r="G320" i="3"/>
  <c r="G319" i="3"/>
  <c r="G318" i="3"/>
  <c r="G317" i="3"/>
  <c r="G316" i="3"/>
  <c r="G315" i="3"/>
  <c r="G314" i="3"/>
  <c r="G313" i="3"/>
  <c r="G312" i="3"/>
  <c r="G311" i="3"/>
  <c r="G310" i="3"/>
  <c r="G305" i="3"/>
  <c r="G304" i="3"/>
  <c r="G303" i="3"/>
  <c r="G302" i="3"/>
  <c r="G301" i="3"/>
  <c r="G300" i="3"/>
  <c r="G299" i="3"/>
  <c r="G298" i="3"/>
  <c r="G297" i="3"/>
  <c r="G296" i="3"/>
  <c r="G295" i="3"/>
  <c r="G294" i="3"/>
  <c r="G293" i="3"/>
  <c r="G292" i="3"/>
  <c r="G291" i="3"/>
  <c r="G290" i="3"/>
  <c r="G289" i="3"/>
  <c r="G288" i="3"/>
  <c r="G287" i="3"/>
  <c r="G286" i="3"/>
  <c r="G285" i="3"/>
  <c r="G284" i="3"/>
  <c r="G283" i="3"/>
  <c r="G282" i="3"/>
  <c r="G281" i="3"/>
  <c r="G280" i="3"/>
  <c r="G279" i="3"/>
  <c r="G278" i="3"/>
  <c r="G277" i="3"/>
  <c r="G276" i="3"/>
  <c r="G275" i="3"/>
  <c r="G274" i="3"/>
  <c r="G273" i="3"/>
  <c r="G272" i="3"/>
  <c r="G271" i="3"/>
  <c r="G270" i="3"/>
  <c r="G269" i="3"/>
  <c r="G268" i="3"/>
  <c r="G267" i="3"/>
  <c r="G266" i="3"/>
  <c r="G265" i="3"/>
  <c r="G264" i="3"/>
  <c r="G263" i="3"/>
  <c r="G262" i="3"/>
  <c r="G261" i="3"/>
  <c r="G260" i="3"/>
  <c r="G259" i="3"/>
  <c r="G258" i="3"/>
  <c r="G257" i="3"/>
  <c r="G255" i="3"/>
  <c r="G254" i="3"/>
  <c r="G253" i="3"/>
  <c r="G252" i="3"/>
  <c r="G251" i="3"/>
  <c r="G250" i="3"/>
  <c r="G249" i="3"/>
  <c r="G248" i="3"/>
  <c r="G247" i="3"/>
  <c r="G246" i="3"/>
  <c r="G245" i="3"/>
  <c r="G244" i="3"/>
  <c r="G243" i="3"/>
  <c r="G242" i="3"/>
  <c r="G241" i="3"/>
  <c r="G240" i="3"/>
  <c r="G239" i="3"/>
  <c r="G234" i="3"/>
  <c r="G233" i="3"/>
  <c r="G232" i="3"/>
  <c r="G231" i="3"/>
  <c r="G230" i="3"/>
  <c r="G229" i="3"/>
  <c r="G228" i="3"/>
  <c r="G227" i="3"/>
  <c r="G226" i="3"/>
  <c r="G225" i="3"/>
  <c r="G224" i="3"/>
  <c r="G223" i="3"/>
  <c r="G222" i="3"/>
  <c r="G221" i="3"/>
  <c r="G220" i="3"/>
  <c r="G219" i="3"/>
  <c r="G218" i="3"/>
  <c r="G217" i="3"/>
  <c r="G216" i="3"/>
  <c r="G214" i="3"/>
  <c r="G213" i="3"/>
  <c r="G212" i="3"/>
  <c r="G211" i="3"/>
  <c r="G210" i="3"/>
  <c r="G209" i="3"/>
  <c r="G208" i="3"/>
  <c r="G207" i="3"/>
  <c r="G206" i="3"/>
  <c r="G205" i="3"/>
  <c r="G204" i="3"/>
  <c r="G203" i="3"/>
  <c r="G202" i="3"/>
  <c r="G201" i="3"/>
  <c r="G200" i="3"/>
  <c r="G199" i="3"/>
  <c r="G198" i="3"/>
  <c r="G197" i="3"/>
  <c r="G196" i="3"/>
  <c r="G195" i="3"/>
  <c r="G194" i="3"/>
  <c r="G193" i="3"/>
  <c r="G192" i="3"/>
  <c r="G191" i="3"/>
  <c r="G190" i="3"/>
  <c r="G189" i="3"/>
  <c r="G188" i="3"/>
  <c r="G187" i="3"/>
  <c r="G186" i="3"/>
  <c r="G185" i="3"/>
  <c r="G184" i="3"/>
  <c r="G183" i="3"/>
  <c r="G182" i="3"/>
  <c r="G181" i="3"/>
  <c r="G180" i="3"/>
  <c r="G179" i="3"/>
  <c r="G178" i="3"/>
  <c r="G177" i="3"/>
  <c r="G176" i="3"/>
  <c r="G175" i="3"/>
  <c r="G174" i="3"/>
  <c r="G173" i="3"/>
  <c r="G172" i="3"/>
  <c r="G171" i="3"/>
  <c r="G170" i="3"/>
  <c r="G169" i="3"/>
  <c r="G168" i="3"/>
  <c r="G166" i="3"/>
  <c r="G165" i="3"/>
  <c r="G164" i="3"/>
  <c r="G163" i="3"/>
  <c r="G162" i="3"/>
  <c r="G161" i="3"/>
  <c r="G160" i="3"/>
  <c r="G159" i="3"/>
  <c r="G158" i="3"/>
  <c r="G157" i="3"/>
  <c r="G156" i="3"/>
  <c r="G155" i="3"/>
  <c r="G154" i="3"/>
  <c r="G153" i="3"/>
  <c r="G152" i="3"/>
  <c r="G151" i="3"/>
  <c r="G150" i="3"/>
  <c r="G149" i="3"/>
  <c r="G148" i="3"/>
  <c r="G147" i="3"/>
  <c r="G146" i="3"/>
  <c r="G145"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F472" i="3"/>
  <c r="E472" i="3"/>
  <c r="D472" i="3"/>
  <c r="G471" i="3"/>
  <c r="G470" i="3"/>
  <c r="G469" i="3"/>
  <c r="G468" i="3"/>
  <c r="G467" i="3"/>
  <c r="G466" i="3"/>
  <c r="G472" i="3" l="1"/>
  <c r="G458" i="3" l="1"/>
  <c r="G453" i="3"/>
  <c r="G443" i="3"/>
  <c r="G460" i="3"/>
  <c r="G459" i="3"/>
  <c r="G457" i="3"/>
  <c r="G456" i="3"/>
  <c r="G455" i="3"/>
  <c r="G454" i="3"/>
  <c r="G452" i="3"/>
  <c r="G451" i="3"/>
  <c r="G450" i="3"/>
  <c r="G449" i="3"/>
  <c r="G448" i="3"/>
  <c r="G447" i="3"/>
  <c r="G446" i="3"/>
  <c r="G400" i="3"/>
  <c r="G399" i="3"/>
  <c r="G398" i="3"/>
  <c r="G397" i="3"/>
  <c r="G396" i="3"/>
  <c r="G395" i="3"/>
  <c r="G394" i="3"/>
  <c r="G393" i="3"/>
  <c r="G392" i="3"/>
  <c r="G391" i="3"/>
  <c r="G390" i="3"/>
  <c r="G389" i="3"/>
  <c r="G388" i="3"/>
  <c r="G387" i="3"/>
  <c r="G386" i="3"/>
  <c r="G385" i="3"/>
  <c r="G384" i="3"/>
  <c r="G383" i="3"/>
  <c r="G382" i="3"/>
  <c r="G381" i="3"/>
  <c r="G380" i="3"/>
  <c r="G379" i="3"/>
  <c r="G378" i="3"/>
  <c r="G377" i="3"/>
  <c r="G376" i="3"/>
  <c r="G375" i="3"/>
  <c r="G374" i="3"/>
  <c r="G373" i="3"/>
  <c r="G372" i="3"/>
  <c r="G371" i="3"/>
  <c r="G370" i="3"/>
  <c r="G369" i="3"/>
  <c r="G368" i="3"/>
  <c r="G367" i="3"/>
  <c r="G366" i="3"/>
  <c r="G365" i="3"/>
  <c r="G346" i="3"/>
  <c r="G345" i="3"/>
  <c r="G344" i="3"/>
  <c r="G343" i="3"/>
  <c r="G309" i="3"/>
  <c r="G308" i="3"/>
  <c r="G307" i="3"/>
  <c r="G306" i="3"/>
  <c r="G256" i="3"/>
  <c r="G215" i="3"/>
  <c r="G167"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6" i="3"/>
  <c r="G47" i="3" l="1"/>
  <c r="G347" i="3" l="1"/>
  <c r="G115" i="3"/>
  <c r="G463" i="3"/>
  <c r="G410" i="3"/>
  <c r="G235" i="3"/>
</calcChain>
</file>

<file path=xl/sharedStrings.xml><?xml version="1.0" encoding="utf-8"?>
<sst xmlns="http://schemas.openxmlformats.org/spreadsheetml/2006/main" count="942" uniqueCount="463">
  <si>
    <t>PERSONAL LOGÍSTICO</t>
  </si>
  <si>
    <t>*El cliente no asume los valores de la contratación de ninguno de estos perfiles o personas en días previos a las actividades. Es decir, no se asumirán costos por asistentes de producción o días de trabajo de personas por avanzadas técnicas, operativas o días de planeación de las actividades.</t>
  </si>
  <si>
    <t>CONCEPTO</t>
  </si>
  <si>
    <t>CARACTERÍSTICAS</t>
  </si>
  <si>
    <t>RANGOS Y/O CANTIDADES</t>
  </si>
  <si>
    <t>VALOR  IVA INCLUIDO</t>
  </si>
  <si>
    <r>
      <t xml:space="preserve">COORDINADOR LOGÍSTICO, INCLUYE ALIMENTACIÓN, SEGURIDAD SOCIAL Y TRANSPORTES
</t>
    </r>
    <r>
      <rPr>
        <b/>
        <sz val="12"/>
        <color theme="1"/>
        <rFont val="Arial"/>
        <family val="2"/>
      </rPr>
      <t>EN MEDELLÍN</t>
    </r>
  </si>
  <si>
    <t>Persona con alto nivel de iniciativa, capaz de liderar grupos de personas y coordinar áreas en un evento. se desempeña como apoyo directo del Productor cuando se trata de activaciones, ferias, eventos corporativos, académicos, Lanzamientos, cocteles y similares. Entrega informes de los eventos incluyendo registro fotográfico.
Se cotiza el valor de 1 persona por día (jornada de hasta 12 horas)</t>
  </si>
  <si>
    <t>1 día</t>
  </si>
  <si>
    <r>
      <t xml:space="preserve">PERSONAL DE PROTOCOLO,  INCLUYE ALIMENTACIÓN, SEGURIDAD SOCIAL Y TRANSPORTES
</t>
    </r>
    <r>
      <rPr>
        <b/>
        <sz val="12"/>
        <color theme="1"/>
        <rFont val="Arial"/>
        <family val="2"/>
      </rPr>
      <t>EN MEDELLÍN</t>
    </r>
  </si>
  <si>
    <t>Persona con buena expresión verbal y corporal, facilidad para entregar un mensaje e información a público circulante en eventos y activaciones. Hombre o mujer entre los 18 y 35 años. Excelente perfil y presentación personal. Se cotiza el valor de 1 persona por día (jornada de hasta 12 horas)</t>
  </si>
  <si>
    <r>
      <t xml:space="preserve">PERSONAL DE PROTOCOLO BILINGÜE,  INCLUYE ALIMENTACIÓN, SEGURIDAD SOCIAL Y TRANSPORTES
</t>
    </r>
    <r>
      <rPr>
        <b/>
        <sz val="12"/>
        <color theme="1"/>
        <rFont val="Arial"/>
        <family val="2"/>
      </rPr>
      <t>EN MEDELLÍN</t>
    </r>
  </si>
  <si>
    <t>Persona certificada en conocimiento de un segundo idioma según lo requerido por el evento. Aprobará una entrevista solicitada. 
Tiene buena expresión verbal y corporal, facilidad para entregar un mensaje e información a público circulante en eventos y activaciones. Hombre o mujer entre los 18 y 35 años. Excelente perfil y presentación personal. 
Se cotiza el valor de 1 persona por día (jornada de hasta 12 horas)</t>
  </si>
  <si>
    <r>
      <t xml:space="preserve">LOGISTICO OPERATIVO, INCLUYE ALIMENTACIÓN, SEGURIDAD SOCIAL Y TRANSPORTES
</t>
    </r>
    <r>
      <rPr>
        <b/>
        <sz val="12"/>
        <color theme="1"/>
        <rFont val="Arial"/>
        <family val="2"/>
      </rPr>
      <t>EN MEDELLÍN</t>
    </r>
  </si>
  <si>
    <t>Persona activa, con actitud de apoyo constante.
Sigue facilmente instrucciones de un superior. Por su perfil, solo realiza funciones de guiar al público u otras acciones logísiticas operativas de cara al público. Es una persona responsable que cumple lo que se le indica.
Se cotiza el valor de 1 persona por día (jornada de hasta 12 horas)</t>
  </si>
  <si>
    <r>
      <t xml:space="preserve">LOGISTICO DE MONTAJE, INCLUYE ALIMENTACIÓN, SEGURIDAD SOCIAL Y TRANSPORTES
</t>
    </r>
    <r>
      <rPr>
        <b/>
        <sz val="12"/>
        <color theme="1"/>
        <rFont val="Arial"/>
        <family val="2"/>
      </rPr>
      <t>EN MEDELLÍN</t>
    </r>
  </si>
  <si>
    <t>Realiza el montaje de los recursos logísticos y promocionales previos y posteriores que los proyectos requieran. Tiene excelentes condiciones de fuerza física, y sigue instrucciones de ubicación de elementos y carga de los mismos.
Debe diferenciarse del perfil logístico operativo, pues ser logístico de montaje no implica habilidades de expresión verbales o corporales para interactuar con el público asistente. 
Se cotiza el valor de 1 persona por día (jornada de hasta 12 horas)</t>
  </si>
  <si>
    <r>
      <t xml:space="preserve">PRESENTADOR O MAESTRO DE CEREMONIAS, INCLUYE ALIMENTACIÓN, SEGURIDAD SOCIAL Y TRANSPORTE
</t>
    </r>
    <r>
      <rPr>
        <b/>
        <sz val="12"/>
        <color theme="1"/>
        <rFont val="Arial"/>
        <family val="2"/>
      </rPr>
      <t>EN MEDELLÍN</t>
    </r>
  </si>
  <si>
    <t>1 Persona para el desarrollo del evento. Un presentador con experiencia mínimo de 4 años en este perfil. Incluye reunión de selección de su perfil y ensayo del evento inclusive si éste se realiza en días previos al mismo.</t>
  </si>
  <si>
    <t>4 Horas</t>
  </si>
  <si>
    <t>8 Horas</t>
  </si>
  <si>
    <t>1 Persona para el desarrollo del evento.  Un presentador con experiencia mínimo de 2 años en este perfil.  Incluye reunión de selección de su perfil y ensayo del evento inclusive si éste se realiza en días previos al mismo.</t>
  </si>
  <si>
    <r>
      <t xml:space="preserve">ANIMADOR DE TARIMA, INCLUYE ALIMENTACIÓN, SEGURIDAD SOCIAL Y TRANSPORTE
</t>
    </r>
    <r>
      <rPr>
        <b/>
        <sz val="12"/>
        <color theme="1"/>
        <rFont val="Arial"/>
        <family val="2"/>
      </rPr>
      <t>EN MEDELLÍN</t>
    </r>
  </si>
  <si>
    <t>1 Persona con perfil de animador para eventos de formato de calle o activaciones. Actitud alegre y con alta capacidad para manejo y convocatoria de público circulante. Mínimo 2 años de experiencia en este perfil</t>
  </si>
  <si>
    <r>
      <t xml:space="preserve">PRODUCTOR TÉCNICO, INCLUYE ALIMENTACIÓN, SEGURIDAD SOCIAL Y TRANSPORTE
</t>
    </r>
    <r>
      <rPr>
        <b/>
        <sz val="12"/>
        <color theme="1"/>
        <rFont val="Arial"/>
        <family val="2"/>
      </rPr>
      <t>EN MEDELLÍN</t>
    </r>
  </si>
  <si>
    <t xml:space="preserve">Persona con alta experiencia comprobable en dirección técnica de eventos de formato grande y medianos. (conocimientos en control de sonido, iluminación, estructuras de tarima, y similares) Se cotiza el valor de 1 persona por día (jornada de hasta 12 horas).
Si el operador requiere acompañamiento o asesoría de esta persona durante la creación del evento, esto no cuenta como días de montaje y no serán pagados por el cliente. </t>
  </si>
  <si>
    <t>1 día montaje</t>
  </si>
  <si>
    <t>1 día desmontaje</t>
  </si>
  <si>
    <r>
      <t xml:space="preserve">TÉCNICO BÁSICO,  INCLUYE ALIMENTACIÓN, SEGURIDAD SOCIAL Y TRANSPORTE
</t>
    </r>
    <r>
      <rPr>
        <b/>
        <sz val="12"/>
        <color theme="1"/>
        <rFont val="Arial"/>
        <family val="2"/>
      </rPr>
      <t>EN MEDELLÍN</t>
    </r>
  </si>
  <si>
    <t>Persona con conocimientos básicos en operación de equipos de proyección y sonido ne recintos pequeños, conexiones entre equipos, televisores, video beams, cableado entre éstos. Manipulación de luces básicas. Se cotiza el valor de 1 persona por día (jornada de hasta 12 horas)</t>
  </si>
  <si>
    <r>
      <t xml:space="preserve">PERSONAL TRABAJO EN ALTURAS (Rigger) INCLUYE ALIMENTACIÓN, SEGURIDAD SOCIAL Y TRANSPORTE
</t>
    </r>
    <r>
      <rPr>
        <b/>
        <sz val="12"/>
        <color theme="1"/>
        <rFont val="Arial"/>
        <family val="2"/>
      </rPr>
      <t>EN MEDELLÍN</t>
    </r>
  </si>
  <si>
    <t>Persona con certificación oficial en trabajo en alturas. Incluye equipo de trabajo en alturas. Cotizar valor por hora</t>
  </si>
  <si>
    <t>1 hora</t>
  </si>
  <si>
    <r>
      <t xml:space="preserve">ACTORES CORPORATIVOS BÁSICOS, INCLUYE ALIMENTACIÓN, SEGURIDAD SOCIAL Y TRANSPORTE
</t>
    </r>
    <r>
      <rPr>
        <b/>
        <sz val="12"/>
        <color theme="1"/>
        <rFont val="Arial"/>
        <family val="2"/>
      </rPr>
      <t>EN MEDELLÍN</t>
    </r>
  </si>
  <si>
    <t>Persona con capacidad actoral comprobable. Mínimo 2 años de experiencia en este perfil. No incluye el vestuario ni la realización de guiones. Incluye maquillaje si se requiere para el personaje.  
Incluye reunión de selección de su perfil y ensayo del evento inclusive si éste se realiza en días previos al mismo.</t>
  </si>
  <si>
    <r>
      <t xml:space="preserve">SERVICIO DE MESERO(A)
</t>
    </r>
    <r>
      <rPr>
        <b/>
        <sz val="12"/>
        <rFont val="Arial"/>
        <family val="2"/>
      </rPr>
      <t>EN MEDELLÍN</t>
    </r>
  </si>
  <si>
    <r>
      <t xml:space="preserve">Servicio de mesero (a) con experiencia en atención de eventos. 
</t>
    </r>
    <r>
      <rPr>
        <sz val="12"/>
        <rFont val="Arial"/>
        <family val="2"/>
      </rPr>
      <t>Incluye: uniforme, seguridad social y transporte.
Se cotiza el valor de 1 persona por día (jornada de hasta 12 horas)</t>
    </r>
  </si>
  <si>
    <t>1 mesero(a)</t>
  </si>
  <si>
    <r>
      <t xml:space="preserve">SERVICIO DE LIMPIEZA 
</t>
    </r>
    <r>
      <rPr>
        <b/>
        <sz val="12"/>
        <rFont val="Arial"/>
        <family val="2"/>
      </rPr>
      <t>EN MEDELLÍN</t>
    </r>
  </si>
  <si>
    <t>Persona de aseo para cualquier actividad de limpieza.
Se cotiza el valor de 1 persona por día (jornada de hasta 12 horas)
Incluye: uniforme, materiales, escoba, trapera, limpiones, jabones, bolsas.</t>
  </si>
  <si>
    <t>1 persona</t>
  </si>
  <si>
    <r>
      <t xml:space="preserve">PERSONA DE MANTENIMIENTO DE MATERIAL P.O.P
</t>
    </r>
    <r>
      <rPr>
        <b/>
        <sz val="12"/>
        <color rgb="FF000000"/>
        <rFont val="Arial"/>
        <family val="2"/>
      </rPr>
      <t>MEDELLÍN</t>
    </r>
  </si>
  <si>
    <t xml:space="preserve">Backing, tótem, estructura para montajes de escenarios, elementos de marca. </t>
  </si>
  <si>
    <r>
      <t xml:space="preserve">COORDINADOR LOGÍSTICO, INCLUYE ALIMENTACIÓN, SEGURIDAD SOCIAL Y TRANSPORTES
</t>
    </r>
    <r>
      <rPr>
        <b/>
        <sz val="12"/>
        <color rgb="FF000000"/>
        <rFont val="Arial"/>
        <family val="2"/>
      </rPr>
      <t>A NIVEL NACIONAL: PRINCIPALES CIUDADES: BOGOTÁ, CARTAGENA, BARRANQUILLA, CALI.</t>
    </r>
  </si>
  <si>
    <r>
      <t xml:space="preserve">PERSONAL DE PROTOCOLO,  INCLUYE ALIMENTACIÓN, SEGURIDAD SOCIAL Y TRANSPORTES
</t>
    </r>
    <r>
      <rPr>
        <b/>
        <sz val="12"/>
        <color theme="1"/>
        <rFont val="Arial"/>
        <family val="2"/>
      </rPr>
      <t>A NIVEL NACIONAL: PRINCIPALES CIUDADES: BOGOTÁ, CARTAGENA, BARRANQUILLA, CALI.</t>
    </r>
  </si>
  <si>
    <r>
      <t xml:space="preserve">PERSONAL DE PROTOCOLO BILINGÜE,  INCLUYE ALIMENTACIÓN, SEGURIDAD SOCIAL Y TRANSPORTES
</t>
    </r>
    <r>
      <rPr>
        <b/>
        <sz val="12"/>
        <color rgb="FF000000"/>
        <rFont val="Arial"/>
        <family val="2"/>
      </rPr>
      <t>A NIVEL NACIONAL: PRINCIPALES CIUDADES: BOGOTÁ, CARTAGENA, BARRANQUILLA, CALI.</t>
    </r>
  </si>
  <si>
    <r>
      <t xml:space="preserve">LOGISTICO OPERATIVO, INCLUYE ALIMENTACIÓN, SEGURIDAD SOCIAL Y TRANSPORTES
</t>
    </r>
    <r>
      <rPr>
        <b/>
        <sz val="12"/>
        <color theme="1"/>
        <rFont val="Arial"/>
        <family val="2"/>
      </rPr>
      <t>A NIVEL NACIONAL: PRINCIPALES CIUDADES: BOGOTÁ, CARTAGENA, BARRANQUILLA, CALI.</t>
    </r>
  </si>
  <si>
    <r>
      <t xml:space="preserve">LOGISTICO DE MONTAJE, INCLUYE ALIMENTACIÓN, SEGURIDAD SOCIAL Y TRANSPORTES
</t>
    </r>
    <r>
      <rPr>
        <b/>
        <sz val="12"/>
        <color theme="1"/>
        <rFont val="Arial"/>
        <family val="2"/>
      </rPr>
      <t>A NIVEL NACIONAL: PRINCIPALES CIUDADES: BOGOTÁ, CARTAGENA, BARRANQUILLA, CALI.</t>
    </r>
  </si>
  <si>
    <r>
      <t xml:space="preserve">PRESENTADOR O MAESTRO DE CEREMONIAS, INCLUYE ALIMENTACIÓN, SEGURIDAD SOCIAL Y TRANSPORTE
</t>
    </r>
    <r>
      <rPr>
        <b/>
        <sz val="12"/>
        <color theme="1"/>
        <rFont val="Arial"/>
        <family val="2"/>
      </rPr>
      <t>A NIVEL NACIONAL: PRINCIPALES CIUDADES: BOGOTÁ, CARTAGENA, BARRANQUILLA, CALI.</t>
    </r>
  </si>
  <si>
    <t>1 Persona para el desarrollo del evento.  Un presentador con experiencia mínimo de 4 años en este perfil. Incluye reunión de selección de su perfil y ensayo del evento inclusive si éste se realiza en días previos al mismo.</t>
  </si>
  <si>
    <r>
      <t xml:space="preserve">ANIMADOR DE TARIMA, INCLUYE ALIMENTACIÓN, SEGURIDAD SOCIAL Y TRANSPORTE
</t>
    </r>
    <r>
      <rPr>
        <b/>
        <sz val="12"/>
        <color theme="1"/>
        <rFont val="Arial"/>
        <family val="2"/>
      </rPr>
      <t>A NIVEL NACIONAL: PRINCIPALES CIUDADES: BOGOTÁ, CARTAGENA, BARRANQUILLA, CALI.</t>
    </r>
  </si>
  <si>
    <r>
      <t xml:space="preserve">PRODUCTOR TÉCNICO, INCLUYE ALIMENTACIÓN, SEGURIDAD SOCIAL Y TRANSPORTE
</t>
    </r>
    <r>
      <rPr>
        <b/>
        <sz val="12"/>
        <color theme="1"/>
        <rFont val="Arial"/>
        <family val="2"/>
      </rPr>
      <t>A NIVEL NACIONAL: PRINCIPALES CIUDADES: BOGOTÁ, CARTAGENA, BARRANQUILLA, CALI.</t>
    </r>
  </si>
  <si>
    <r>
      <t xml:space="preserve">TÉCNICO BÁSICO,  INCLUYE ALIMENTACIÓN, SEGURIDAD SOCIAL Y TRANSPORTE
</t>
    </r>
    <r>
      <rPr>
        <b/>
        <sz val="12"/>
        <color theme="1"/>
        <rFont val="Arial"/>
        <family val="2"/>
      </rPr>
      <t>A NIVEL NACIONAL: PRINCIPALES CIUDADES: BOGOTÁ, CARTAGENA, BARRANQUILLA, CALI.</t>
    </r>
  </si>
  <si>
    <r>
      <t xml:space="preserve">PERSONAL TRABAJO EN ALTURAS (Rigger) INCLUYE ALIMENTACIÓN, SEGURIDAD SOCIAL Y TRANSPORTE
</t>
    </r>
    <r>
      <rPr>
        <b/>
        <sz val="12"/>
        <color theme="1"/>
        <rFont val="Arial"/>
        <family val="2"/>
      </rPr>
      <t>A NIVEL NACIONAL: PRINCIPALES CIUDADES: BOGOTÁ, CARTAGENA, BARRANQUILLA, CALI.</t>
    </r>
  </si>
  <si>
    <r>
      <t xml:space="preserve">ACTORES CORPORATIVOS BÁSICOS, INCLUYE ALIMENTACIÓN, SEGURIDAD SOCIAL Y TRANSPORTE
</t>
    </r>
    <r>
      <rPr>
        <b/>
        <sz val="12"/>
        <color theme="1"/>
        <rFont val="Arial"/>
        <family val="2"/>
      </rPr>
      <t>A NIVEL NACIONAL: PRINCIPALES CIUDADES: BOGOTÁ, CARTAGENA, BARRANQUILLA, CALI.</t>
    </r>
  </si>
  <si>
    <r>
      <t xml:space="preserve">SERVICIO ASEO
</t>
    </r>
    <r>
      <rPr>
        <b/>
        <sz val="12"/>
        <rFont val="Arial"/>
        <family val="2"/>
      </rPr>
      <t>A NIVEL NACIONAL: PRINCIPALES CIUDADES: BOGOTÁ, CARTAGENA, BARRANQUILLA, CALI.</t>
    </r>
  </si>
  <si>
    <t>Servicio de mesero (a) con experiencia en atención de eventos. 
Incluye: uniforme, seguridad social y transporte.
Se cotiza el valor de 1 persona por día (jornada de hasta 12 horas)</t>
  </si>
  <si>
    <r>
      <t xml:space="preserve">SERVICIO DE MESERO(A)
</t>
    </r>
    <r>
      <rPr>
        <b/>
        <sz val="12"/>
        <rFont val="Arial"/>
        <family val="2"/>
      </rPr>
      <t>A NIVEL NACIONAL: PRINCIPALES CIUDADES: BOGOTÁ, CARTAGENA, BARRANQUILLA, CALI.</t>
    </r>
  </si>
  <si>
    <t>PRODUCCIÓN PIEZAS</t>
  </si>
  <si>
    <t>*Todos los elementos de esta lista se deben cotizar incluyendo la entrega e instalación en el lugar en que el cliente indique sin generar costos adicionales al cliente. Estas condiciones de entrega aplican para producción en Medellín, Bogotá, Cartagena, Barranquilla y Cali.</t>
  </si>
  <si>
    <t>VALOR IVA INLCUIDO</t>
  </si>
  <si>
    <t>CAMISETAS T-SHIRT</t>
  </si>
  <si>
    <t>Cuello cerrado y reforzado en tela de algodón de 180 grs. Cualquier color , con un (1)estampado al frente,uno(1)atrás y en las dos mangas todos en policromía.  Especificar precio unitario según los siguientes rangos</t>
  </si>
  <si>
    <t>Menos de 50</t>
  </si>
  <si>
    <t xml:space="preserve">Entre 51 y 100 </t>
  </si>
  <si>
    <t>Más de 100</t>
  </si>
  <si>
    <t>CAMISETAS TIPO POLO</t>
  </si>
  <si>
    <t>Cualquier color,  en tela Lacoste con cuello y puños tejidos. con un (1)estampado al frente,uno(1)atrás y en las dos mangas todos en policromía.,atrás y en mangas.  Especificar precio unitario según los siguientes rangos</t>
  </si>
  <si>
    <t>AFICHES</t>
  </si>
  <si>
    <t>Tamaño 35x50 cms, Papel Propalcote 115, Tinta 4X0.  Precio unitario según los siguientes rangos</t>
  </si>
  <si>
    <t>Hasta 100</t>
  </si>
  <si>
    <t>Entre 101 a 300</t>
  </si>
  <si>
    <t>Entre 301 a 500</t>
  </si>
  <si>
    <t>CERTIFICADOS</t>
  </si>
  <si>
    <t>Tamaño: hoja carta, Tinta 4X0, papel propalcote 220 grm.  Precio unitario según los siguientes rangos</t>
  </si>
  <si>
    <t>Hasta 50</t>
  </si>
  <si>
    <t>Entre 51 a 100</t>
  </si>
  <si>
    <t>Entre 101 a 500</t>
  </si>
  <si>
    <t>Más de 500</t>
  </si>
  <si>
    <t>ESCARAPELAS</t>
  </si>
  <si>
    <t>Basica, tamaño 9X15, Tinta 4X0, Papel Propalcote 115 Con cordón/ bolsa - refiladas.  Precio unitario según los rangos</t>
  </si>
  <si>
    <t>Basica, tamaño 9X15, Tinta 4X0, Papel Propalcote 115 Con cinta/ bolsa - refiladas.  Precio unitario según los rangos</t>
  </si>
  <si>
    <t>Laminada, tamaño 9X15, con cinta estampada a una tinta. Precio unitario según los rangos</t>
  </si>
  <si>
    <t>BACKING</t>
  </si>
  <si>
    <t>En lona banner para exterior Tintas 4 x 0, terminación termosellado con ojaletes plásticos. Cotizar valor por metro cuadrado</t>
  </si>
  <si>
    <t>1 unidad</t>
  </si>
  <si>
    <t>PENDÓN ROLL UP</t>
  </si>
  <si>
    <t>Impresión en lona banner con sistema roll up, tintas 4X0, 1,80 x 2 mts. incluye estuche, estructura roll up</t>
  </si>
  <si>
    <t>VOLANTES</t>
  </si>
  <si>
    <t>Media carta 14x21 policromía propalcote 115 gr. Cotizar valor unitario de acuerdo a los siguientes rangos</t>
  </si>
  <si>
    <t>Entre 1 a 500</t>
  </si>
  <si>
    <t>Entre 501 a 1000</t>
  </si>
  <si>
    <t>Más de 1000</t>
  </si>
  <si>
    <t>LONA BANNER</t>
  </si>
  <si>
    <t>lona banner impresa en policromía - Valor por metro cuadrado impreso. Sin acabados</t>
  </si>
  <si>
    <t>VINILO ADHESIVO</t>
  </si>
  <si>
    <t>Valor por metro cuadrado, Tintas 4 x 0</t>
  </si>
  <si>
    <t>CHALECOS</t>
  </si>
  <si>
    <t>Chaleco tipo cargo publicitario. Tres bolsillos. Logo pecho. Logo espalda superior e inferior.</t>
  </si>
  <si>
    <t>GORRAS</t>
  </si>
  <si>
    <t>Bordada frente y lateral a un color.</t>
  </si>
  <si>
    <t>PLEGABLE</t>
  </si>
  <si>
    <t>IMPRESIÓN CARTA</t>
  </si>
  <si>
    <t xml:space="preserve">Tamaño: Carta
Material: papel earthpact 75g 
Tintas: 4x0
Acabados: refilado </t>
  </si>
  <si>
    <t>IMPRESIÓN TABLOIDE</t>
  </si>
  <si>
    <t xml:space="preserve">Tamaño: Tabloide
Material: papel earthpact 75g 
Tintas: 4x0
Acabados: refilado </t>
  </si>
  <si>
    <t>IMPRESIÓN PLIEGO</t>
  </si>
  <si>
    <t xml:space="preserve">Tamaño: Pliego
Material: papel earthpact 75g 
Tintas: 4x0
Acabados: refilado </t>
  </si>
  <si>
    <t xml:space="preserve">TARJETAS DE PRESENTACIÓN </t>
  </si>
  <si>
    <t xml:space="preserve">Material: papel especial 240 grs 
Tintas: 4x4
Tamaño: 9x5 
Terminación: nombre y logo repujado </t>
  </si>
  <si>
    <t>LIBRETAS REFILADAS PASTA DURA</t>
  </si>
  <si>
    <t>Libretas refiladas, pasta dura, argollado en doble 0, sin procesos adicionales, contramarcadas  en una tinta.
Tamaño: 17.80 x 15.10 cm, caratula contra carátula en earth pact 150 (tinta 1x1), 2 guardas en Earth pact 150 (tinta 0x0), pasta en cartón 1.5 mm una de ellas marcada con el logo (tinta 1x1), 80 hojas internas rayadas (tintas: 1x1) en periódico ivory 60 g.</t>
  </si>
  <si>
    <t>LIBRETAS REFILADAS PASTA FLEXIBLE</t>
  </si>
  <si>
    <t>Libretas refiladas,  pasta flexible, cosido al hilo
Tamaño: 17.80 x 15.10 cm, caratula contra carátula en earth pact 150 (tinta 1x1), 2 guardas en Earth pact 150 (tinta 0x0), pasta en cartón 1.5 mm (tinta 4x0), 80 hojas internas blancas, dos hojas interiores impresas 1x0 en periódico ivory 60 g.</t>
  </si>
  <si>
    <t>LIBRETAS REFILADAS PASTA ALTA CALIDAD</t>
  </si>
  <si>
    <t>Tipo de producto: Insignia y emblema.
Tamaño: 5cm x 2cm
Tintas: 2 colores
Terminación: troquelado, pintado.
Material: metal, aleación de zinc, bronce, etc.</t>
  </si>
  <si>
    <t>ELEMENTOS DE MONTAJE</t>
  </si>
  <si>
    <t>*Todos los elementos de montaje debe incluir transporte de entrega y recogida en el lugar del evento. Así como el personal que opera el montaje.</t>
  </si>
  <si>
    <t>VALOR IVA INCLUIDO</t>
  </si>
  <si>
    <r>
      <t xml:space="preserve">BAÑOS MOVILES
</t>
    </r>
    <r>
      <rPr>
        <b/>
        <sz val="12"/>
        <rFont val="Arial"/>
        <family val="2"/>
      </rPr>
      <t>EN MEDELLÍN</t>
    </r>
  </si>
  <si>
    <t>Montaje, atención, dotación, mantenimiento, desmontaje y transporte. Valor por día. Cotizar valor unitario según los siguientes rangos</t>
  </si>
  <si>
    <t>Hasta 10</t>
  </si>
  <si>
    <t>Más de 10</t>
  </si>
  <si>
    <r>
      <t xml:space="preserve">CARPAS BLANCAS (Carpa profesional, en acero, para eventos. Estructura de acero y cubierta en poliester.)
</t>
    </r>
    <r>
      <rPr>
        <b/>
        <sz val="12"/>
        <rFont val="Arial"/>
        <family val="2"/>
      </rPr>
      <t>EN MEDELLÍN</t>
    </r>
  </si>
  <si>
    <t>2x2 mts, incluye instalación, desinstalación, transporte y soporte tipo vientos.</t>
  </si>
  <si>
    <t>2 unidades</t>
  </si>
  <si>
    <t>3 unidades</t>
  </si>
  <si>
    <t>4 unidades o más</t>
  </si>
  <si>
    <t>4x4 mts, incluye instalación, desinstalación, transporte y soporte tipo vientos.</t>
  </si>
  <si>
    <t>6x6 mts, incluye instalación, desinstalación, transporte y soporte tipo vientos.</t>
  </si>
  <si>
    <t>12X6, incluye instalación, desinstalación, transporte y soporte tipo vientos.</t>
  </si>
  <si>
    <r>
      <t xml:space="preserve">CATENARIAS
</t>
    </r>
    <r>
      <rPr>
        <b/>
        <sz val="12"/>
        <rFont val="Arial"/>
        <family val="2"/>
      </rPr>
      <t>EN MEDELLÍN</t>
    </r>
  </si>
  <si>
    <t>Negras, blancas o plateadas. Valor individual</t>
  </si>
  <si>
    <t>Hasta 20</t>
  </si>
  <si>
    <t>Más de 21</t>
  </si>
  <si>
    <r>
      <t xml:space="preserve">MESAS DE CENTRO PARA SALA
</t>
    </r>
    <r>
      <rPr>
        <b/>
        <sz val="12"/>
        <rFont val="Arial"/>
        <family val="2"/>
      </rPr>
      <t>EN MEDELLÍN</t>
    </r>
  </si>
  <si>
    <t xml:space="preserve">En madera o en colores negra o blanca,con diseño de mesa de centro de aprox. 1,20 x 1,20 mts, con patas en acero inoxidable. En alquiler por 1 día. </t>
  </si>
  <si>
    <r>
      <t xml:space="preserve">MESA TIPO ESCRITORIO
</t>
    </r>
    <r>
      <rPr>
        <b/>
        <sz val="12"/>
        <rFont val="Arial"/>
        <family val="2"/>
      </rPr>
      <t>EN MEDELLÍN</t>
    </r>
  </si>
  <si>
    <t xml:space="preserve">En madera de color blanca o wengue, aprox. 1,20 mts de ancho x 0.60 de profundidad y 70 cms de alto. En alquiler por 1 día. </t>
  </si>
  <si>
    <r>
      <t xml:space="preserve">MESA TIPO COCTEL
</t>
    </r>
    <r>
      <rPr>
        <b/>
        <sz val="12"/>
        <rFont val="Arial"/>
        <family val="2"/>
      </rPr>
      <t>EN MEDELLÍN</t>
    </r>
  </si>
  <si>
    <t xml:space="preserve">Mesa coctelera metálica redonda alta en alquiler por 1 día. </t>
  </si>
  <si>
    <t>Más de 51</t>
  </si>
  <si>
    <t xml:space="preserve">Mesa coctelera de base metálica y tapa en madera blanca redonda alta. En alquiler por 1 día. </t>
  </si>
  <si>
    <r>
      <rPr>
        <sz val="12"/>
        <color rgb="FF000000"/>
        <rFont val="Arial"/>
        <family val="2"/>
      </rPr>
      <t xml:space="preserve">SILLA PLÁSTICA BLANCA O NEGRA
</t>
    </r>
    <r>
      <rPr>
        <b/>
        <sz val="12"/>
        <color rgb="FF000000"/>
        <rFont val="Arial"/>
        <family val="2"/>
      </rPr>
      <t>EN MEDELLÍN</t>
    </r>
  </si>
  <si>
    <t>Silla plástica sin brazos, precio por silla según los siguientes rangos</t>
  </si>
  <si>
    <t>Más de 501</t>
  </si>
  <si>
    <r>
      <rPr>
        <sz val="12"/>
        <color rgb="FF000000"/>
        <rFont val="Arial"/>
        <family val="2"/>
      </rPr>
      <t xml:space="preserve">SILLAS NEGRAS O BLANCAS TIPO AUDITORIO 
</t>
    </r>
    <r>
      <rPr>
        <b/>
        <sz val="12"/>
        <color rgb="FF000000"/>
        <rFont val="Arial"/>
        <family val="2"/>
      </rPr>
      <t>EN MEDELLÍN</t>
    </r>
  </si>
  <si>
    <t>Silla abullonada tipo auditorio. precio por silla según los siguientes rangos</t>
  </si>
  <si>
    <t>Silla plástica sin abullonar con brazos. precio por silla según los siguientes rangos</t>
  </si>
  <si>
    <r>
      <rPr>
        <sz val="12"/>
        <color rgb="FF000000"/>
        <rFont val="Arial"/>
        <family val="2"/>
      </rPr>
      <t xml:space="preserve">SILLAS TIPO COCTEL BLANCAS O NEGRAS
</t>
    </r>
    <r>
      <rPr>
        <b/>
        <sz val="12"/>
        <color rgb="FF000000"/>
        <rFont val="Arial"/>
        <family val="2"/>
      </rPr>
      <t>EN MEDELLÍN</t>
    </r>
  </si>
  <si>
    <t>Modificable en altura. En alquiler por 1 día. Precio por silla según los siguientes rangos</t>
  </si>
  <si>
    <r>
      <t xml:space="preserve">SOFÁS VIP
</t>
    </r>
    <r>
      <rPr>
        <b/>
        <sz val="12"/>
        <rFont val="Arial"/>
        <family val="2"/>
      </rPr>
      <t>EN MEDELLÍN</t>
    </r>
  </si>
  <si>
    <t xml:space="preserve">Sofas de 3 puestos Tapizados en telas suaves en microfibra color blanco, beige o negro, no se admiten en cuerina. Patas de madera o inoxidable </t>
  </si>
  <si>
    <r>
      <t xml:space="preserve">SOFÁS TRADICIONAL
</t>
    </r>
    <r>
      <rPr>
        <b/>
        <sz val="12"/>
        <rFont val="Arial"/>
        <family val="2"/>
      </rPr>
      <t>EN MEDELLÍN</t>
    </r>
  </si>
  <si>
    <t xml:space="preserve">Sofas de 2 puestos Tapizados en cuerina color blanco, beige o negro. Patas de madera o inoxidable </t>
  </si>
  <si>
    <r>
      <t xml:space="preserve">MUEBLE INDIVIDUAL
</t>
    </r>
    <r>
      <rPr>
        <b/>
        <sz val="12"/>
        <rFont val="Arial"/>
        <family val="2"/>
      </rPr>
      <t>EN MEDELLÍN</t>
    </r>
  </si>
  <si>
    <t xml:space="preserve">Sofa de 1 puesto Tapizados en cuerina color blanco, beige o negro. Patas de madera o inoxidable </t>
  </si>
  <si>
    <r>
      <t xml:space="preserve">PUFFS CUADRADO
</t>
    </r>
    <r>
      <rPr>
        <b/>
        <sz val="12"/>
        <rFont val="Arial"/>
        <family val="2"/>
      </rPr>
      <t>EN MEDELLÍN</t>
    </r>
  </si>
  <si>
    <t xml:space="preserve">Puff cuadrado rígido de 1 puesto Tapizados en cuerina color blanco, beige o negro. Patas de madera o inoxidable </t>
  </si>
  <si>
    <r>
      <t xml:space="preserve">PUFFS
</t>
    </r>
    <r>
      <rPr>
        <b/>
        <sz val="12"/>
        <rFont val="Arial"/>
        <family val="2"/>
      </rPr>
      <t>EN MEDELLÍN</t>
    </r>
  </si>
  <si>
    <t>En prana o madera, con tapa en prana o en tela de microfibra 40x40 cm aprox., en colores asociados a la marca o al diseño del espacio.</t>
  </si>
  <si>
    <r>
      <t xml:space="preserve">TARIMA
</t>
    </r>
    <r>
      <rPr>
        <b/>
        <sz val="12"/>
        <rFont val="Arial"/>
        <family val="2"/>
      </rPr>
      <t>EN MEDELLÍN</t>
    </r>
  </si>
  <si>
    <t>Valor por metro cuadrado con faldón negro, forrada en moqueta negra.</t>
  </si>
  <si>
    <r>
      <t xml:space="preserve">TARIMA PLEGABLE
</t>
    </r>
    <r>
      <rPr>
        <b/>
        <sz val="12"/>
        <rFont val="Arial"/>
        <family val="2"/>
      </rPr>
      <t>EN MEDELLÍN</t>
    </r>
  </si>
  <si>
    <t>Valor por metro cuadrado tipo plegable a 30 cm de altura</t>
  </si>
  <si>
    <t>Valor por metro cuadrado tipo plegable a 60 cm de altura</t>
  </si>
  <si>
    <r>
      <t xml:space="preserve">TOMAS DE ENERGÍA
</t>
    </r>
    <r>
      <rPr>
        <b/>
        <sz val="12"/>
        <rFont val="Arial"/>
        <family val="2"/>
      </rPr>
      <t>EN MEDELLÍN</t>
    </r>
  </si>
  <si>
    <t>Toma doble de 110w y 220w con extensión de 2 mt desde el punto de energía. Valor unitario.</t>
  </si>
  <si>
    <r>
      <t xml:space="preserve">EXTENSIONES ELÉCTRICAS
</t>
    </r>
    <r>
      <rPr>
        <b/>
        <sz val="12"/>
        <rFont val="Arial"/>
        <family val="2"/>
      </rPr>
      <t>EN MEDELLÍN</t>
    </r>
  </si>
  <si>
    <t>Extension por metro lineal</t>
  </si>
  <si>
    <r>
      <t xml:space="preserve">TRIMALLAS
</t>
    </r>
    <r>
      <rPr>
        <b/>
        <sz val="12"/>
        <rFont val="Arial"/>
        <family val="2"/>
      </rPr>
      <t>EN MEDELLÍN</t>
    </r>
  </si>
  <si>
    <t>Estructura metálica. Valor por metro cuadrado instalada.</t>
  </si>
  <si>
    <r>
      <t xml:space="preserve">BODEGAS
</t>
    </r>
    <r>
      <rPr>
        <b/>
        <sz val="12"/>
        <rFont val="Arial"/>
        <family val="2"/>
      </rPr>
      <t>EN MEDELLÍN</t>
    </r>
  </si>
  <si>
    <t>En alquiler. Bodega blanca en promedio de 90x40x80 cm en MDF, color blanca con doble puerta.</t>
  </si>
  <si>
    <r>
      <t xml:space="preserve">BARRA TIPO COUNTER
</t>
    </r>
    <r>
      <rPr>
        <b/>
        <sz val="12"/>
        <rFont val="Arial"/>
        <family val="2"/>
      </rPr>
      <t>EN MEDELLÍN</t>
    </r>
  </si>
  <si>
    <t>En madera de color blanca, aprox.1,20 mts de ancho x 0.60 de profundidad y 1,20 de alto</t>
  </si>
  <si>
    <r>
      <t xml:space="preserve">CUBOS DECORATIVOS
</t>
    </r>
    <r>
      <rPr>
        <b/>
        <sz val="12"/>
        <rFont val="Arial"/>
        <family val="2"/>
      </rPr>
      <t>EN MEDELLÍN</t>
    </r>
  </si>
  <si>
    <t>Aprox. de 45 cm en cada lateral. En madera. Pueden plotearse para usar como mesa de centro</t>
  </si>
  <si>
    <r>
      <t xml:space="preserve">TAPETE GRAMA
</t>
    </r>
    <r>
      <rPr>
        <b/>
        <sz val="12"/>
        <rFont val="Arial"/>
        <family val="2"/>
      </rPr>
      <t>EN MEDELLÍN</t>
    </r>
  </si>
  <si>
    <t>Se cotiza por metro cuadrado.en alquiler</t>
  </si>
  <si>
    <r>
      <t xml:space="preserve">PANELES
</t>
    </r>
    <r>
      <rPr>
        <b/>
        <sz val="12"/>
        <rFont val="Arial"/>
        <family val="2"/>
      </rPr>
      <t>EN MEDELLÍN</t>
    </r>
  </si>
  <si>
    <t>En alquiler. Blanco de 1,0 x 2,4 mts melamínico de 3mm de espesor</t>
  </si>
  <si>
    <t>En alquiler. Café tipo madera sin cubrir de 1,0 x 2,4 mts melamínico de 3mm de espesor</t>
  </si>
  <si>
    <r>
      <t xml:space="preserve">PERFILERÍA PARA PANELES
</t>
    </r>
    <r>
      <rPr>
        <b/>
        <sz val="12"/>
        <rFont val="Arial"/>
        <family val="2"/>
      </rPr>
      <t>EN MEDELLÍN</t>
    </r>
  </si>
  <si>
    <t>En acero inoxidable. Para soporte de páneles de 1,00 x 2,4 mts.</t>
  </si>
  <si>
    <r>
      <t xml:space="preserve">BASTIDORES
</t>
    </r>
    <r>
      <rPr>
        <b/>
        <sz val="12"/>
        <rFont val="Arial"/>
        <family val="2"/>
      </rPr>
      <t>EN MEDELLÍN</t>
    </r>
  </si>
  <si>
    <t xml:space="preserve">Bastidores aluminio De 1,0 x 2,40 mts. </t>
  </si>
  <si>
    <t>Bastidores en acero carbonoDe 1,0 x 2,40 mts.</t>
  </si>
  <si>
    <t>Bastidores en acero carbono con placa posterior en MDFDe 1,0 x 2,40 mts.</t>
  </si>
  <si>
    <r>
      <rPr>
        <sz val="12"/>
        <color rgb="FF000000"/>
        <rFont val="Arial"/>
        <family val="2"/>
      </rPr>
      <t xml:space="preserve">ALMACENAMIENTO DE MATERIAL POP
</t>
    </r>
    <r>
      <rPr>
        <b/>
        <sz val="12"/>
        <color rgb="FF000000"/>
        <rFont val="Arial"/>
        <family val="2"/>
      </rPr>
      <t>EN MEDELLÍN</t>
    </r>
  </si>
  <si>
    <t>Almacenamiento temporal de material Merchandising, POP y/o utilería de diferentes dimensiones. Cotizar metro cuadrado por día. Los daños causados al material del cliente en la bodega o traslados será asumido por el operador en todos los casos.</t>
  </si>
  <si>
    <r>
      <t xml:space="preserve">ALQUILER MINI REFRIGERADOR ELÉCTRICO
</t>
    </r>
    <r>
      <rPr>
        <b/>
        <sz val="12"/>
        <color rgb="FF000000"/>
        <rFont val="Arial"/>
        <family val="2"/>
      </rPr>
      <t>EN MEDELLÍN</t>
    </r>
  </si>
  <si>
    <t>Capacidad 50 litros. Incluye transporte</t>
  </si>
  <si>
    <t xml:space="preserve">1 día </t>
  </si>
  <si>
    <r>
      <t xml:space="preserve">ALQUILER NEVERA INDUSTRIAL
</t>
    </r>
    <r>
      <rPr>
        <b/>
        <sz val="12"/>
        <color rgb="FF000000"/>
        <rFont val="Arial"/>
        <family val="2"/>
      </rPr>
      <t>EN MEDELLÍN</t>
    </r>
  </si>
  <si>
    <t>Nevera de 1 mtr de ancho por 70 cm de profundidad y 95 cm de alto aprox. Incluye transporte</t>
  </si>
  <si>
    <r>
      <t xml:space="preserve">ALQUILER TOLDO 
</t>
    </r>
    <r>
      <rPr>
        <b/>
        <sz val="12"/>
        <color rgb="FF000000"/>
        <rFont val="Arial"/>
        <family val="2"/>
      </rPr>
      <t>EN MEDELLÍN</t>
    </r>
  </si>
  <si>
    <t>Toldo de 1,20 mts de ancho x 2,20 mts de alto x 80 cm de profundidad. Techo en tela de color según instrucciones del equipo de producción.</t>
  </si>
  <si>
    <r>
      <t xml:space="preserve">ALQUILER PISO SENCILLO
</t>
    </r>
    <r>
      <rPr>
        <b/>
        <sz val="12"/>
        <color rgb="FF000000"/>
        <rFont val="Arial"/>
        <family val="2"/>
      </rPr>
      <t>EN MEDELLÍN</t>
    </r>
  </si>
  <si>
    <t>Alquiler de metro cuadrado de estiba en madera tupida con tendido cerrado, nivelado. De 15 cm de altura.</t>
  </si>
  <si>
    <r>
      <t xml:space="preserve">ALQUILER PISO PINTADO
</t>
    </r>
    <r>
      <rPr>
        <b/>
        <sz val="12"/>
        <color rgb="FF000000"/>
        <rFont val="Arial"/>
        <family val="2"/>
      </rPr>
      <t>EN MEDELLÍN</t>
    </r>
  </si>
  <si>
    <t>Alquiler de metro cuadrado piso en estiba en madera tupida con tendido cerrado, pulida y nivelada. De 15cm de altura. Pintado del color indicado por el equipo creativo.</t>
  </si>
  <si>
    <r>
      <t xml:space="preserve">ALQUILER PISO FORRADO
</t>
    </r>
    <r>
      <rPr>
        <b/>
        <sz val="12"/>
        <color rgb="FF000000"/>
        <rFont val="Arial"/>
        <family val="2"/>
      </rPr>
      <t>EN MEDELLÍN</t>
    </r>
  </si>
  <si>
    <t xml:space="preserve">Alquiler de metro cuadrado de piso en estiba tupida con tendido cerrado nivelada y forrada hasta el canto en piso de balín o estoperol del mismo color y misma referencia. Forrado según indicaciones por el equipo creativo. </t>
  </si>
  <si>
    <r>
      <t xml:space="preserve">ALQUILER PISO TARIMA
</t>
    </r>
    <r>
      <rPr>
        <b/>
        <sz val="12"/>
        <color rgb="FF000000"/>
        <rFont val="Arial"/>
        <family val="2"/>
      </rPr>
      <t>EN MEDELLÍN</t>
    </r>
  </si>
  <si>
    <t xml:space="preserve">Alquiler de metro cuadrado de módulo de tarima de 2.40 x 1.20 m de madera con estructura metálica a 10 cm del piso. El terminado de la madera debe ser liso que permita pegar adhesivo en vinilo. </t>
  </si>
  <si>
    <r>
      <rPr>
        <sz val="12"/>
        <color rgb="FF000000"/>
        <rFont val="Arial"/>
        <family val="2"/>
      </rPr>
      <t xml:space="preserve">CATENARIAS
</t>
    </r>
    <r>
      <rPr>
        <b/>
        <sz val="12"/>
        <color rgb="FF000000"/>
        <rFont val="Arial"/>
        <family val="2"/>
      </rPr>
      <t>A NIVEL NACIONAL: PRINCIPALES CIUDADES: BOGOTÁ, CARTAGENA, BARRANQUILLA, CALI.</t>
    </r>
  </si>
  <si>
    <t>Negras o plateadas. Valor individual</t>
  </si>
  <si>
    <r>
      <rPr>
        <sz val="12"/>
        <color rgb="FF000000"/>
        <rFont val="Arial"/>
        <family val="2"/>
      </rPr>
      <t xml:space="preserve">MESAS DE CENTRO PARA SALA
</t>
    </r>
    <r>
      <rPr>
        <b/>
        <sz val="12"/>
        <color rgb="FF000000"/>
        <rFont val="Arial"/>
        <family val="2"/>
      </rPr>
      <t>A NIVEL NACIONAL: PRINCIPALES CIUDADES: BOGOTÁ, CARTAGENA, BARRANQUILLA, CALI.</t>
    </r>
  </si>
  <si>
    <r>
      <rPr>
        <sz val="12"/>
        <color rgb="FF000000"/>
        <rFont val="Arial"/>
        <family val="2"/>
      </rPr>
      <t xml:space="preserve">MESA TIPO ESCRITORIO
</t>
    </r>
    <r>
      <rPr>
        <b/>
        <sz val="12"/>
        <color rgb="FF000000"/>
        <rFont val="Arial"/>
        <family val="2"/>
      </rPr>
      <t>A NIVEL NACIONAL: PRINCIPALES CIUDADES: BOGOTÁ, CARTAGENA, BARRANQUILLA, CALI.</t>
    </r>
  </si>
  <si>
    <r>
      <rPr>
        <sz val="12"/>
        <color rgb="FF000000"/>
        <rFont val="Arial"/>
        <family val="2"/>
      </rPr>
      <t xml:space="preserve">MESA TIPO COCTEL
</t>
    </r>
    <r>
      <rPr>
        <b/>
        <sz val="12"/>
        <color rgb="FF000000"/>
        <rFont val="Arial"/>
        <family val="2"/>
      </rPr>
      <t>A NIVEL NACIONAL: PRINCIPALES CIUDADES: BOGOTÁ, CARTAGENA, BARRANQUILLA, CALI.</t>
    </r>
  </si>
  <si>
    <r>
      <t xml:space="preserve">SILLA PLÁSTICA BLANCA O NEGRA
</t>
    </r>
    <r>
      <rPr>
        <b/>
        <sz val="12"/>
        <color rgb="FF000000"/>
        <rFont val="Arial"/>
        <family val="2"/>
      </rPr>
      <t>A NIVEL NACIONAL: PRINCIPALES CIUDADES: BOGOTÁ, CARTAGENA, BARRANQUILLA, CALI.</t>
    </r>
  </si>
  <si>
    <r>
      <rPr>
        <sz val="12"/>
        <color rgb="FF000000"/>
        <rFont val="Arial"/>
        <family val="2"/>
      </rPr>
      <t xml:space="preserve">SILLAS NEGRAS O BLANCAS TIPO AUDITORIO 
</t>
    </r>
    <r>
      <rPr>
        <b/>
        <sz val="12"/>
        <color rgb="FF000000"/>
        <rFont val="Arial"/>
        <family val="2"/>
      </rPr>
      <t>A NIVEL NACIONAL: PRINCIPALES CIUDADES: BOGOTÁ, CARTAGENA, BARRANQUILLA, CALI.</t>
    </r>
  </si>
  <si>
    <r>
      <rPr>
        <sz val="12"/>
        <color rgb="FF000000"/>
        <rFont val="Arial"/>
        <family val="2"/>
      </rPr>
      <t xml:space="preserve">SILLAS TIPO COCTEL BLANCAS O NEGRAS
</t>
    </r>
    <r>
      <rPr>
        <b/>
        <sz val="12"/>
        <color rgb="FF000000"/>
        <rFont val="Arial"/>
        <family val="2"/>
      </rPr>
      <t>A NIVEL NACIONAL: PRINCIPALES CIUDADES: BOGOTÁ, CARTAGENA, BARRANQUILLA, CALI.</t>
    </r>
  </si>
  <si>
    <r>
      <rPr>
        <sz val="12"/>
        <color rgb="FF000000"/>
        <rFont val="Arial"/>
        <family val="2"/>
      </rPr>
      <t xml:space="preserve">SOFÁS VIP
</t>
    </r>
    <r>
      <rPr>
        <b/>
        <sz val="12"/>
        <color rgb="FF000000"/>
        <rFont val="Arial"/>
        <family val="2"/>
      </rPr>
      <t>A NIVEL NACIONAL: PRINCIPALES CIUDADES: BOGOTÁ, CARTAGENA, BARRANQUILLA, CALI.</t>
    </r>
  </si>
  <si>
    <r>
      <rPr>
        <sz val="12"/>
        <color rgb="FF000000"/>
        <rFont val="Arial"/>
        <family val="2"/>
      </rPr>
      <t xml:space="preserve">SOFÁS TRADICIONAL
</t>
    </r>
    <r>
      <rPr>
        <b/>
        <sz val="12"/>
        <color rgb="FF000000"/>
        <rFont val="Arial"/>
        <family val="2"/>
      </rPr>
      <t>A NIVEL NACIONAL: PRINCIPALES CIUDADES: BOGOTÁ, CARTAGENA, BARRANQUILLA, CALI.</t>
    </r>
  </si>
  <si>
    <r>
      <rPr>
        <sz val="12"/>
        <color rgb="FF000000"/>
        <rFont val="Arial"/>
        <family val="2"/>
      </rPr>
      <t xml:space="preserve">MUEBLE INDIVIDUAL
</t>
    </r>
    <r>
      <rPr>
        <b/>
        <sz val="12"/>
        <color rgb="FF000000"/>
        <rFont val="Arial"/>
        <family val="2"/>
      </rPr>
      <t>A NIVEL NACIONAL: PRINCIPALES CIUDADES: BOGOTÁ, CARTAGENA, BARRANQUILLA, CALI.</t>
    </r>
  </si>
  <si>
    <r>
      <rPr>
        <sz val="12"/>
        <color rgb="FF000000"/>
        <rFont val="Arial"/>
        <family val="2"/>
      </rPr>
      <t xml:space="preserve">PUFFS CUADRADO
</t>
    </r>
    <r>
      <rPr>
        <b/>
        <sz val="12"/>
        <color rgb="FF000000"/>
        <rFont val="Arial"/>
        <family val="2"/>
      </rPr>
      <t>A NIVEL NACIONAL: PRINCIPALES CIUDADES: BOGOTÁ, CARTAGENA, BARRANQUILLA, CALI.</t>
    </r>
  </si>
  <si>
    <r>
      <rPr>
        <sz val="12"/>
        <color rgb="FF000000"/>
        <rFont val="Arial"/>
        <family val="2"/>
      </rPr>
      <t xml:space="preserve">PUFFS
</t>
    </r>
    <r>
      <rPr>
        <b/>
        <sz val="12"/>
        <color rgb="FF000000"/>
        <rFont val="Arial"/>
        <family val="2"/>
      </rPr>
      <t>A NIVEL NACIONAL: PRINCIPALES CIUDADES: BOGOTÁ, CARTAGENA, BARRANQUILLA, CALI.</t>
    </r>
  </si>
  <si>
    <r>
      <rPr>
        <sz val="12"/>
        <color rgb="FF000000"/>
        <rFont val="Arial"/>
        <family val="2"/>
      </rPr>
      <t xml:space="preserve">TARIMA
</t>
    </r>
    <r>
      <rPr>
        <b/>
        <sz val="12"/>
        <color rgb="FF000000"/>
        <rFont val="Arial"/>
        <family val="2"/>
      </rPr>
      <t>A NIVEL NACIONAL: PRINCIPALES CIUDADES: BOGOTÁ, CARTAGENA, BARRANQUILLA, CALI.</t>
    </r>
  </si>
  <si>
    <r>
      <rPr>
        <sz val="12"/>
        <color rgb="FF000000"/>
        <rFont val="Arial"/>
        <family val="2"/>
      </rPr>
      <t xml:space="preserve">TARIMA PLEGABLE
</t>
    </r>
    <r>
      <rPr>
        <b/>
        <sz val="12"/>
        <color rgb="FF000000"/>
        <rFont val="Arial"/>
        <family val="2"/>
      </rPr>
      <t>A NIVEL NACIONAL: PRINCIPALES CIUDADES: BOGOTÁ, CARTAGENA, BARRANQUILLA, CALI.</t>
    </r>
  </si>
  <si>
    <r>
      <rPr>
        <sz val="12"/>
        <color rgb="FF000000"/>
        <rFont val="Arial"/>
        <family val="2"/>
      </rPr>
      <t xml:space="preserve">TOMAS DE ENERGÍA
</t>
    </r>
    <r>
      <rPr>
        <b/>
        <sz val="12"/>
        <color rgb="FF000000"/>
        <rFont val="Arial"/>
        <family val="2"/>
      </rPr>
      <t>A NIVEL NACIONAL: PRINCIPALES CIUDADES: BOGOTÁ, CARTAGENA, BARRANQUILLA, CALI.</t>
    </r>
  </si>
  <si>
    <r>
      <rPr>
        <sz val="12"/>
        <color rgb="FF000000"/>
        <rFont val="Arial"/>
        <family val="2"/>
      </rPr>
      <t xml:space="preserve">EXTENSIONES ELÉCTRICAS
</t>
    </r>
    <r>
      <rPr>
        <b/>
        <sz val="12"/>
        <color rgb="FF000000"/>
        <rFont val="Arial"/>
        <family val="2"/>
      </rPr>
      <t>A NIVEL NACIONAL: PRINCIPALES CIUDADES: BOGOTÁ, CARTAGENA, BARRANQUILLA, CALI.</t>
    </r>
  </si>
  <si>
    <r>
      <rPr>
        <sz val="12"/>
        <color rgb="FF000000"/>
        <rFont val="Arial"/>
        <family val="2"/>
      </rPr>
      <t xml:space="preserve">TRIMALLAS
</t>
    </r>
    <r>
      <rPr>
        <b/>
        <sz val="12"/>
        <color rgb="FF000000"/>
        <rFont val="Arial"/>
        <family val="2"/>
      </rPr>
      <t>A NIVEL NACIONAL: PRINCIPALES CIUDADES: BOGOTÁ, CARTAGENA, BARRANQUILLA, CALI.</t>
    </r>
  </si>
  <si>
    <r>
      <rPr>
        <sz val="12"/>
        <color rgb="FF000000"/>
        <rFont val="Arial"/>
        <family val="2"/>
      </rPr>
      <t xml:space="preserve">BODEGAS
</t>
    </r>
    <r>
      <rPr>
        <b/>
        <sz val="12"/>
        <color rgb="FF000000"/>
        <rFont val="Arial"/>
        <family val="2"/>
      </rPr>
      <t>A NIVEL NACIONAL: PRINCIPALES CIUDADES: BOGOTÁ, CARTAGENA, BARRANQUILLA, CALI.</t>
    </r>
  </si>
  <si>
    <r>
      <rPr>
        <sz val="12"/>
        <color rgb="FF000000"/>
        <rFont val="Arial"/>
        <family val="2"/>
      </rPr>
      <t xml:space="preserve">BARRA TIPO COUNTER
</t>
    </r>
    <r>
      <rPr>
        <b/>
        <sz val="12"/>
        <color rgb="FF000000"/>
        <rFont val="Arial"/>
        <family val="2"/>
      </rPr>
      <t>A NIVEL NACIONAL: PRINCIPALES CIUDADES: BOGOTÁ, CARTAGENA, BARRANQUILLA, CALI.</t>
    </r>
  </si>
  <si>
    <r>
      <rPr>
        <sz val="12"/>
        <color rgb="FF000000"/>
        <rFont val="Arial"/>
        <family val="2"/>
      </rPr>
      <t xml:space="preserve">CUBOS DECORATIVOS
</t>
    </r>
    <r>
      <rPr>
        <b/>
        <sz val="12"/>
        <color rgb="FF000000"/>
        <rFont val="Arial"/>
        <family val="2"/>
      </rPr>
      <t>A NIVEL NACIONAL: PRINCIPALES CIUDADES: BOGOTÁ, CARTAGENA, BARRANQUILLA, CALI.</t>
    </r>
  </si>
  <si>
    <r>
      <rPr>
        <sz val="12"/>
        <color rgb="FF000000"/>
        <rFont val="Arial"/>
        <family val="2"/>
      </rPr>
      <t xml:space="preserve">TAPETE GRAMA
</t>
    </r>
    <r>
      <rPr>
        <b/>
        <sz val="12"/>
        <color rgb="FF000000"/>
        <rFont val="Arial"/>
        <family val="2"/>
      </rPr>
      <t>A NIVEL NACIONAL: PRINCIPALES CIUDADES: BOGOTÁ, CARTAGENA, BARRANQUILLA, CALI.</t>
    </r>
  </si>
  <si>
    <r>
      <rPr>
        <sz val="12"/>
        <color rgb="FF000000"/>
        <rFont val="Arial"/>
        <family val="2"/>
      </rPr>
      <t xml:space="preserve">PANELES
</t>
    </r>
    <r>
      <rPr>
        <b/>
        <sz val="12"/>
        <color rgb="FF000000"/>
        <rFont val="Arial"/>
        <family val="2"/>
      </rPr>
      <t>A NIVEL NACIONAL: PRINCIPALES CIUDADES: BOGOTÁ, CARTAGENA, BARRANQUILLA, CALI.</t>
    </r>
  </si>
  <si>
    <r>
      <rPr>
        <sz val="12"/>
        <color rgb="FF000000"/>
        <rFont val="Arial"/>
        <family val="2"/>
      </rPr>
      <t xml:space="preserve">PERFILERÍA PARA PANELES
</t>
    </r>
    <r>
      <rPr>
        <b/>
        <sz val="12"/>
        <color rgb="FF000000"/>
        <rFont val="Arial"/>
        <family val="2"/>
      </rPr>
      <t>A NIVEL NACIONAL: PRINCIPALES CIUDADES: BOGOTÁ, CARTAGENA, BARRANQUILLA, CALI.</t>
    </r>
  </si>
  <si>
    <r>
      <rPr>
        <sz val="12"/>
        <color rgb="FF000000"/>
        <rFont val="Arial"/>
        <family val="2"/>
      </rPr>
      <t xml:space="preserve">BASTIDORES
</t>
    </r>
    <r>
      <rPr>
        <b/>
        <sz val="12"/>
        <color rgb="FF000000"/>
        <rFont val="Arial"/>
        <family val="2"/>
      </rPr>
      <t>A NIVEL NACIONAL: PRINCIPALES CIUDADES: BOGOTÁ, CARTAGENA, BARRANQUILLA, CALI.</t>
    </r>
  </si>
  <si>
    <r>
      <rPr>
        <sz val="12"/>
        <color rgb="FF000000"/>
        <rFont val="Arial"/>
        <family val="2"/>
      </rPr>
      <t xml:space="preserve">ALMACENAMIENTO DE MATERIAL POP
</t>
    </r>
    <r>
      <rPr>
        <b/>
        <sz val="12"/>
        <color rgb="FF000000"/>
        <rFont val="Arial"/>
        <family val="2"/>
      </rPr>
      <t>A NIVEL NACIONAL: PRINCIPALES CIUDADES: BOGOTÁ, CARTAGENA, BARRANQUILLA, CALI.</t>
    </r>
  </si>
  <si>
    <r>
      <rPr>
        <sz val="12"/>
        <color rgb="FF000000"/>
        <rFont val="Arial"/>
        <family val="2"/>
      </rPr>
      <t xml:space="preserve">VALLAS DE CERRAMIENTO
</t>
    </r>
    <r>
      <rPr>
        <b/>
        <sz val="12"/>
        <color rgb="FF000000"/>
        <rFont val="Arial"/>
        <family val="2"/>
      </rPr>
      <t>A NIVEL NACIONAL: PRINCIPALES CIUDADES: BOGOTÁ, CARTAGENA, BARRANQUILLA, CALI.</t>
    </r>
  </si>
  <si>
    <t>Valla hierro. Alquiler por un día. 2.00 X 1.25 mts. material: Hierro. Gris plata o blanco.</t>
  </si>
  <si>
    <r>
      <t xml:space="preserve">ALQUILER MINI REFRIGERADOR ELÉCTRICO
</t>
    </r>
    <r>
      <rPr>
        <b/>
        <sz val="12"/>
        <color rgb="FF000000"/>
        <rFont val="Arial"/>
        <family val="2"/>
      </rPr>
      <t>A NIVEL NACIONAL: PRINCIPALES CIUDADES: BOGOTÁ, CARTAGENA, BARRANQUILLA, CALI.</t>
    </r>
  </si>
  <si>
    <r>
      <t xml:space="preserve">ALQUILER NEVERA INDUSTRIAL
</t>
    </r>
    <r>
      <rPr>
        <b/>
        <sz val="12"/>
        <color rgb="FF000000"/>
        <rFont val="Arial"/>
        <family val="2"/>
      </rPr>
      <t>A NIVEL NACIONAL: PRINCIPALES CIUDADES: BOGOTÁ, CARTAGENA, BARRANQUILLA, CALI.</t>
    </r>
  </si>
  <si>
    <r>
      <t xml:space="preserve">ALQUILER TOLDO 
</t>
    </r>
    <r>
      <rPr>
        <b/>
        <sz val="12"/>
        <color rgb="FF000000"/>
        <rFont val="Arial"/>
        <family val="2"/>
      </rPr>
      <t>A NIVEL NACIONAL: PRINCIPALES CIUDADES: BOGOTÁ, CARTAGENA, BARRANQUILLA, CALI.</t>
    </r>
  </si>
  <si>
    <r>
      <t xml:space="preserve">ALQUILER PISO SENCILLO
</t>
    </r>
    <r>
      <rPr>
        <b/>
        <sz val="12"/>
        <color rgb="FF000000"/>
        <rFont val="Arial"/>
        <family val="2"/>
      </rPr>
      <t>A NIVEL NACIONAL: PRINCIPALES CIUDADES: BOGOTÁ, CARTAGENA, BARRANQUILLA, CALI.</t>
    </r>
  </si>
  <si>
    <r>
      <t xml:space="preserve">ALQUILER PISO PINTADO
</t>
    </r>
    <r>
      <rPr>
        <b/>
        <sz val="12"/>
        <color rgb="FF000000"/>
        <rFont val="Arial"/>
        <family val="2"/>
      </rPr>
      <t>A NIVEL NACIONAL: PRINCIPALES CIUDADES: BOGOTÁ, CARTAGENA, BARRANQUILLA, CALI.</t>
    </r>
  </si>
  <si>
    <r>
      <t xml:space="preserve">ALQUILER PISO FORRADO
</t>
    </r>
    <r>
      <rPr>
        <b/>
        <sz val="12"/>
        <color rgb="FF000000"/>
        <rFont val="Arial"/>
        <family val="2"/>
      </rPr>
      <t>A NIVEL NACIONAL: PRINCIPALES CIUDADES: BOGOTÁ, CARTAGENA, BARRANQUILLA, CALI.</t>
    </r>
  </si>
  <si>
    <r>
      <t xml:space="preserve">ALQUILER PISO TARIMA
</t>
    </r>
    <r>
      <rPr>
        <b/>
        <sz val="12"/>
        <color rgb="FF000000"/>
        <rFont val="Arial"/>
        <family val="2"/>
      </rPr>
      <t>A NIVEL NACIONAL: PRINCIPALES CIUDADES: BOGOTÁ, CARTAGENA, BARRANQUILLA, CALI.</t>
    </r>
  </si>
  <si>
    <t>ALQUILER DE SONIDO, AUDIOV E ILUMINACIÓN</t>
  </si>
  <si>
    <t>*Todo el mobiliario debe incluir transporte de entrega y recogida en el lugar del evento. Así como el personal que opera los equipos.</t>
  </si>
  <si>
    <r>
      <t xml:space="preserve">AMPLIFICADOR VGA
</t>
    </r>
    <r>
      <rPr>
        <b/>
        <sz val="12"/>
        <color theme="1"/>
        <rFont val="Arial"/>
        <family val="2"/>
      </rPr>
      <t>MEDELLIN</t>
    </r>
  </si>
  <si>
    <t>Valor  unitario por 1 día</t>
  </si>
  <si>
    <r>
      <t xml:space="preserve">AMPLIFICADOR VIDEO
</t>
    </r>
    <r>
      <rPr>
        <b/>
        <sz val="12"/>
        <color theme="1"/>
        <rFont val="Arial"/>
        <family val="2"/>
      </rPr>
      <t>MEDELLIN</t>
    </r>
  </si>
  <si>
    <r>
      <t xml:space="preserve">CABLE HDMI EN ALQUILER
</t>
    </r>
    <r>
      <rPr>
        <b/>
        <sz val="12"/>
        <color theme="1"/>
        <rFont val="Arial"/>
        <family val="2"/>
      </rPr>
      <t>MEDELLIN</t>
    </r>
  </si>
  <si>
    <t>Cable HDMI de 10 metros en alquiler</t>
  </si>
  <si>
    <t>Cable HDMI de 15 metros en alquiler</t>
  </si>
  <si>
    <r>
      <t xml:space="preserve">PISACABLES
</t>
    </r>
    <r>
      <rPr>
        <b/>
        <sz val="12"/>
        <color theme="1"/>
        <rFont val="Arial"/>
        <family val="2"/>
      </rPr>
      <t>MEDELLIN</t>
    </r>
  </si>
  <si>
    <t>Pisacable tipo canaleta en acrilico gris. Valor por metro en alquiler</t>
  </si>
  <si>
    <r>
      <t xml:space="preserve">ESCALADOR DE VIDEO
</t>
    </r>
    <r>
      <rPr>
        <b/>
        <sz val="12"/>
        <color theme="1"/>
        <rFont val="Arial"/>
        <family val="2"/>
      </rPr>
      <t>MEDELLIN</t>
    </r>
  </si>
  <si>
    <t>Escalador o Switcher de video mínimo dos entradas VGI y una salida</t>
  </si>
  <si>
    <r>
      <t xml:space="preserve">COMPUTADORES PORTÁTILES
</t>
    </r>
    <r>
      <rPr>
        <b/>
        <sz val="12"/>
        <color theme="1"/>
        <rFont val="Arial"/>
        <family val="2"/>
      </rPr>
      <t>MEDELLIN</t>
    </r>
  </si>
  <si>
    <t>Valor  unitario  por 1 día Procesador core i 5, disco duro de 250 GB, 4GB de RAM, salida HDMI, Unidad de CD/DVD, cámara WEB y micrófono integrados, Certificación Energy Star, Conectividad Wifi, Bluetooth, salida VGA, Tarjeta de red LAN, sistema operativo de 64 Bits, pantalla de 14". Con tarjeta de video dedicada.</t>
  </si>
  <si>
    <r>
      <t xml:space="preserve">IPAD
</t>
    </r>
    <r>
      <rPr>
        <b/>
        <sz val="12"/>
        <color theme="1"/>
        <rFont val="Arial"/>
        <family val="2"/>
      </rPr>
      <t>MEDELLIN</t>
    </r>
  </si>
  <si>
    <t>iPad Air con Wi-Fi// 16GB Valor de alquiler por día</t>
  </si>
  <si>
    <r>
      <t xml:space="preserve">ALQUILER DE MÓDEM INTERNET INALÁMBRICO
</t>
    </r>
    <r>
      <rPr>
        <b/>
        <sz val="12"/>
        <color rgb="FF000000"/>
        <rFont val="Arial"/>
        <family val="2"/>
      </rPr>
      <t>MEDELLÍN</t>
    </r>
  </si>
  <si>
    <r>
      <rPr>
        <sz val="12"/>
        <color rgb="FF000000"/>
        <rFont val="Arial"/>
        <family val="2"/>
      </rPr>
      <t>8 gigas diarias 4G. Incluye</t>
    </r>
    <r>
      <rPr>
        <b/>
        <sz val="12"/>
        <color rgb="FF000000"/>
        <rFont val="Arial"/>
        <family val="2"/>
      </rPr>
      <t xml:space="preserve"> </t>
    </r>
    <r>
      <rPr>
        <sz val="12"/>
        <color rgb="FF000000"/>
        <rFont val="Arial"/>
        <family val="2"/>
      </rPr>
      <t>cargador, transporte entrega y recogida.</t>
    </r>
  </si>
  <si>
    <r>
      <t xml:space="preserve">CIRCUITO CERRADO DE TV
</t>
    </r>
    <r>
      <rPr>
        <b/>
        <sz val="12"/>
        <color theme="1"/>
        <rFont val="Arial"/>
        <family val="2"/>
      </rPr>
      <t>MEDELLÍN</t>
    </r>
  </si>
  <si>
    <t>Incluye producción, grabación en caliente, personal, montaje y desmontaje de cableado (no edición) por evento de 1 día.</t>
  </si>
  <si>
    <t>2 cámaras</t>
  </si>
  <si>
    <t>3 cámaras</t>
  </si>
  <si>
    <r>
      <t xml:space="preserve">EQUIPOS DE AMPLIFICACIÓN
</t>
    </r>
    <r>
      <rPr>
        <b/>
        <sz val="12"/>
        <color theme="1"/>
        <rFont val="Arial"/>
        <family val="2"/>
      </rPr>
      <t>MEDELLÍN</t>
    </r>
  </si>
  <si>
    <t>Sonido básico que debe contener como mínimo una consola de 8 canales, con 2 cabinas de amplificación y tripodes. habilitado para mínimo 2 entradas de sonido, 4 micrófonos alámbricos.  Incluye operador de sonido montaje y transporte. Valor por día</t>
  </si>
  <si>
    <t>Incluye 4 micrófonos alámbricos, montaje, desmontaje, transporte y personal para su manejo. Valor por día</t>
  </si>
  <si>
    <t>2.000 vatios</t>
  </si>
  <si>
    <t>4.000 vatios</t>
  </si>
  <si>
    <t>6.000 vatios</t>
  </si>
  <si>
    <t>10.000 vatios</t>
  </si>
  <si>
    <t>15.000 vatios</t>
  </si>
  <si>
    <t>Alquiler, instalación y desinstalación de equipos de amplificación de sonido  tipo LINE ARRAY cabinas de 2000 watts de potencia mínimo (tipo AERO 38) sistema a piso. Valor por día</t>
  </si>
  <si>
    <r>
      <t xml:space="preserve">ILUMINACIÓN PARA TARIMAS
</t>
    </r>
    <r>
      <rPr>
        <b/>
        <sz val="12"/>
        <color theme="1"/>
        <rFont val="Arial"/>
        <family val="2"/>
      </rPr>
      <t>MEDELLÍN</t>
    </r>
  </si>
  <si>
    <t>Montaje, desmontaje, transporte y personal para su manejo. Valor por un día</t>
  </si>
  <si>
    <t>1 Luz Par 64</t>
  </si>
  <si>
    <t>1 Luz Par Led De 3 Watt</t>
  </si>
  <si>
    <t>1 Luz Par Led 9 Watt</t>
  </si>
  <si>
    <t>1 Luz Par Led 1 Watt</t>
  </si>
  <si>
    <t>Barra Led Interperie De 3Watt</t>
  </si>
  <si>
    <t>Led 180 Watts 4 En 1 En Led</t>
  </si>
  <si>
    <t>Metal Halide 400 Watts</t>
  </si>
  <si>
    <t>1 Luz Elipsoidal</t>
  </si>
  <si>
    <t>1 Spot</t>
  </si>
  <si>
    <t>1 Luz Cabezas Moviles Led</t>
  </si>
  <si>
    <t>1 Luz Cabezas Moviles Martin 
Mac 2000 Spot-Wash</t>
  </si>
  <si>
    <t>1 Luz Robotica Wash O Profile</t>
  </si>
  <si>
    <t>1 Seguidor</t>
  </si>
  <si>
    <r>
      <t xml:space="preserve">MICROFONOS INALÁMBRICOS
</t>
    </r>
    <r>
      <rPr>
        <b/>
        <sz val="12"/>
        <color theme="1"/>
        <rFont val="Arial"/>
        <family val="2"/>
      </rPr>
      <t>MEDELLÍN</t>
    </r>
  </si>
  <si>
    <t xml:space="preserve">Inalámbrico de mano, incluye baterías.  </t>
  </si>
  <si>
    <t>Solapa,  incluye baterías.</t>
  </si>
  <si>
    <t>Diadema, incluye baterías.</t>
  </si>
  <si>
    <t>Countryman (piel), incluye baterías.</t>
  </si>
  <si>
    <r>
      <t xml:space="preserve">PANTALLA LED DE 3 PITCH
</t>
    </r>
    <r>
      <rPr>
        <b/>
        <sz val="12"/>
        <color theme="1"/>
        <rFont val="Arial"/>
        <family val="2"/>
      </rPr>
      <t>MEDELLÍN</t>
    </r>
  </si>
  <si>
    <t>Valor por módulo de proyección (50cm x 50 cm), incluye: montaje, desmontaje, transporte y operario. Cotizar valor por día</t>
  </si>
  <si>
    <r>
      <t xml:space="preserve">PANTALLA LED DE 6 PITCH
</t>
    </r>
    <r>
      <rPr>
        <b/>
        <sz val="12"/>
        <color theme="1"/>
        <rFont val="Arial"/>
        <family val="2"/>
      </rPr>
      <t>MEDELLÍN</t>
    </r>
  </si>
  <si>
    <r>
      <t xml:space="preserve">TRUSS
</t>
    </r>
    <r>
      <rPr>
        <b/>
        <sz val="12"/>
        <color theme="1"/>
        <rFont val="Arial"/>
        <family val="2"/>
      </rPr>
      <t>MEDELLÍN</t>
    </r>
  </si>
  <si>
    <t>En tipo cercha en acero carbono de 1,50 m de altura por 30 cm x30 cm de base</t>
  </si>
  <si>
    <r>
      <t xml:space="preserve">DIFERENCIAL
</t>
    </r>
    <r>
      <rPr>
        <b/>
        <sz val="12"/>
        <color theme="1"/>
        <rFont val="Arial"/>
        <family val="2"/>
      </rPr>
      <t>MEDELLÍN</t>
    </r>
  </si>
  <si>
    <t>Diferencial con capacidad de acrga como mínimo de 500 kg</t>
  </si>
  <si>
    <r>
      <t>DESPLAZADORES PARA PUENTE EN TRUSS</t>
    </r>
    <r>
      <rPr>
        <b/>
        <sz val="12"/>
        <color theme="1"/>
        <rFont val="Arial"/>
        <family val="2"/>
      </rPr>
      <t xml:space="preserve">
MEDELLÍN</t>
    </r>
  </si>
  <si>
    <t>Desplazador con rodamientos para armar arcos en truss</t>
  </si>
  <si>
    <r>
      <t xml:space="preserve">PANTALLAS DE LONA
</t>
    </r>
    <r>
      <rPr>
        <b/>
        <sz val="12"/>
        <color theme="1"/>
        <rFont val="Arial"/>
        <family val="2"/>
      </rPr>
      <t>MEDELLÍN</t>
    </r>
  </si>
  <si>
    <t xml:space="preserve"> De 2 a 2,40 x 2 a 2.40 m, incluye la base,  montaje, desmontaje y  transporte</t>
  </si>
  <si>
    <t>De 3 a 3,60 x 2 a 2.40 m incluye, montaje, desmontaje y  transporte</t>
  </si>
  <si>
    <t xml:space="preserve"> De 4 a 4,20 x 3 a 3.75  incluye, montaje, desmontaje y  transporte</t>
  </si>
  <si>
    <r>
      <t xml:space="preserve">TV LED
</t>
    </r>
    <r>
      <rPr>
        <b/>
        <sz val="12"/>
        <color theme="1"/>
        <rFont val="Arial"/>
        <family val="2"/>
      </rPr>
      <t>MEDELLÍN</t>
    </r>
  </si>
  <si>
    <t>Valor unitario de TV LED 42", incluye, montaje, desmontaje y  transporte, incluye soporte (de piso)</t>
  </si>
  <si>
    <r>
      <t xml:space="preserve">SOPORTE DE TV
</t>
    </r>
    <r>
      <rPr>
        <b/>
        <sz val="12"/>
        <color theme="1"/>
        <rFont val="Arial"/>
        <family val="2"/>
      </rPr>
      <t>MEDELLÍN</t>
    </r>
  </si>
  <si>
    <t>En Z color negra. En acero inoxidable, con rodachines. VALOR EN ALQUILER POR UN DÍA</t>
  </si>
  <si>
    <r>
      <t xml:space="preserve">PLANTAS ELÉCTRICAS
</t>
    </r>
    <r>
      <rPr>
        <b/>
        <sz val="12"/>
        <color theme="1"/>
        <rFont val="Arial"/>
        <family val="2"/>
      </rPr>
      <t>MEDELLÍN</t>
    </r>
  </si>
  <si>
    <t>Incluye transporte, instalación, desinstalación y combustible</t>
  </si>
  <si>
    <t>50 kilovatios</t>
  </si>
  <si>
    <t>100 kilovatios</t>
  </si>
  <si>
    <t>150 kilovatios</t>
  </si>
  <si>
    <t>200 kilovatios</t>
  </si>
  <si>
    <t>250 kilovatios</t>
  </si>
  <si>
    <r>
      <t xml:space="preserve">VIDEO BEAMS
</t>
    </r>
    <r>
      <rPr>
        <b/>
        <sz val="12"/>
        <color theme="1"/>
        <rFont val="Arial"/>
        <family val="2"/>
      </rPr>
      <t>MEDELLÍN</t>
    </r>
  </si>
  <si>
    <t>2000 o 2.500 lúmen, incluye, montaje, desmontaje y  transporte</t>
  </si>
  <si>
    <t>3.000 a 3500 lúmen, incluye, montaje, desmontaje y  transporte</t>
  </si>
  <si>
    <t>5.200 lúmen, incluye, montaje, desmontaje y  transporte</t>
  </si>
  <si>
    <t>7.000 lúmen, incluye, montaje, desmontaje y  transporte</t>
  </si>
  <si>
    <t>9.000 lúmen, incluye, montaje, desmontaje y  transporte</t>
  </si>
  <si>
    <t>15.000 lúmen, incluye, montaje, desmontaje y  transporte</t>
  </si>
  <si>
    <t>20.000 lúmen, incluye, montaje, desmontaje y  transporte</t>
  </si>
  <si>
    <r>
      <t xml:space="preserve">VIDEO WALL
</t>
    </r>
    <r>
      <rPr>
        <b/>
        <sz val="12"/>
        <color theme="1"/>
        <rFont val="Arial"/>
        <family val="2"/>
      </rPr>
      <t>MEDELLÍN</t>
    </r>
  </si>
  <si>
    <t xml:space="preserve">Valor TOTAL de video wall, incluye, montaje, desmontaje, transporte y operario. De borde ultradelgado (entre 4 y 5 mm) con pantallas individuales de 46" de tecnología LED habilitado para proyección 3D y Full High Definition. </t>
  </si>
  <si>
    <t>2 x 2 pantallas</t>
  </si>
  <si>
    <t>3 x 2 pantallas</t>
  </si>
  <si>
    <t>3 x 3 pantallas</t>
  </si>
  <si>
    <t>4 x 3 pantallas</t>
  </si>
  <si>
    <r>
      <t xml:space="preserve">SPLITTER DE VIDEO VGA
</t>
    </r>
    <r>
      <rPr>
        <b/>
        <sz val="12"/>
        <color theme="1"/>
        <rFont val="Arial"/>
        <family val="2"/>
      </rPr>
      <t>MEDELLÍN</t>
    </r>
  </si>
  <si>
    <t>Incluye cableado a todo costo hasta una cantidad de 9 pantallas.</t>
  </si>
  <si>
    <r>
      <t xml:space="preserve">SPLITTER DE VIDEO HDMI
</t>
    </r>
    <r>
      <rPr>
        <b/>
        <sz val="12"/>
        <color theme="1"/>
        <rFont val="Arial"/>
        <family val="2"/>
      </rPr>
      <t>MEDELLÍN</t>
    </r>
  </si>
  <si>
    <r>
      <t xml:space="preserve">MEDUSA PARA MEDIOS
</t>
    </r>
    <r>
      <rPr>
        <b/>
        <sz val="12"/>
        <color theme="1"/>
        <rFont val="Arial"/>
        <family val="2"/>
      </rPr>
      <t>MEDELLÍN</t>
    </r>
  </si>
  <si>
    <t>En alquiler por un dìa. de 12 canales</t>
  </si>
  <si>
    <r>
      <t xml:space="preserve">YELLOW JACKET
</t>
    </r>
    <r>
      <rPr>
        <b/>
        <sz val="12"/>
        <color theme="1"/>
        <rFont val="Arial"/>
        <family val="2"/>
      </rPr>
      <t>MEDELLÍN</t>
    </r>
  </si>
  <si>
    <t>Estructura plástica apta para cubrir cableado grueso en áreas de circulación de personas. Valor por módulo en alquiler por un día</t>
  </si>
  <si>
    <r>
      <t xml:space="preserve">MÁQUINA DE HUMO
</t>
    </r>
    <r>
      <rPr>
        <b/>
        <sz val="12"/>
        <color theme="1"/>
        <rFont val="Arial"/>
        <family val="2"/>
      </rPr>
      <t>MEDELLÍN</t>
    </r>
  </si>
  <si>
    <t>Martin pro 2000 con controlador DMX</t>
  </si>
  <si>
    <r>
      <t xml:space="preserve">TÓTEM DIGITAL 
</t>
    </r>
    <r>
      <rPr>
        <b/>
        <sz val="12"/>
        <color theme="1"/>
        <rFont val="Arial"/>
        <family val="2"/>
      </rPr>
      <t>MEDELLÍN</t>
    </r>
  </si>
  <si>
    <r>
      <t xml:space="preserve">TÓTEM TÁCTIL
</t>
    </r>
    <r>
      <rPr>
        <b/>
        <sz val="12"/>
        <color theme="1"/>
        <rFont val="Arial"/>
        <family val="2"/>
      </rPr>
      <t>MEDELLÍN</t>
    </r>
  </si>
  <si>
    <r>
      <t xml:space="preserve">SISTEMA MULTIPANTALLA
</t>
    </r>
    <r>
      <rPr>
        <b/>
        <sz val="12"/>
        <color theme="1"/>
        <rFont val="Arial"/>
        <family val="2"/>
      </rPr>
      <t>MEDELLÍN</t>
    </r>
  </si>
  <si>
    <r>
      <t xml:space="preserve">PANTALLA LANZACONTENIDOS
</t>
    </r>
    <r>
      <rPr>
        <b/>
        <sz val="12"/>
        <color theme="1"/>
        <rFont val="Arial"/>
        <family val="2"/>
      </rPr>
      <t>MEDELLÍN</t>
    </r>
  </si>
  <si>
    <r>
      <t xml:space="preserve">VITRINAS INTERACTIVAS
</t>
    </r>
    <r>
      <rPr>
        <b/>
        <sz val="12"/>
        <color theme="1"/>
        <rFont val="Arial"/>
        <family val="2"/>
      </rPr>
      <t>MEDELLÍN</t>
    </r>
  </si>
  <si>
    <r>
      <t xml:space="preserve">EXPERIENCIAS DE REALIDAD VIRTUAL
</t>
    </r>
    <r>
      <rPr>
        <b/>
        <sz val="12"/>
        <color theme="1"/>
        <rFont val="Arial"/>
        <family val="2"/>
      </rPr>
      <t>MEDELLÍN</t>
    </r>
  </si>
  <si>
    <r>
      <t xml:space="preserve">AMPLIFICADOR VGA-A </t>
    </r>
    <r>
      <rPr>
        <b/>
        <sz val="12"/>
        <color theme="1"/>
        <rFont val="Arial"/>
        <family val="2"/>
      </rPr>
      <t>NIVEL NACIONAL: PRINCIPALES CIUDADES: BOGOTÁ, CARTAGENA, BARRANQUILLA, CALI.</t>
    </r>
  </si>
  <si>
    <t>Valor unitario por 1 día</t>
  </si>
  <si>
    <r>
      <t xml:space="preserve">AMPLIFICADOR VIDEO- </t>
    </r>
    <r>
      <rPr>
        <b/>
        <sz val="12"/>
        <color theme="1"/>
        <rFont val="Arial"/>
        <family val="2"/>
      </rPr>
      <t>NACIONAL: PRINCIPALES CIUDADES: BOGOTÁ, CARTAGENA, BARRANQUILLA, CALI.</t>
    </r>
  </si>
  <si>
    <r>
      <t>CABLE HDMI EN ALQUILER -</t>
    </r>
    <r>
      <rPr>
        <b/>
        <sz val="12"/>
        <color theme="1"/>
        <rFont val="Arial"/>
        <family val="2"/>
      </rPr>
      <t xml:space="preserve"> </t>
    </r>
    <r>
      <rPr>
        <b/>
        <sz val="12"/>
        <rFont val="Arial"/>
        <family val="2"/>
      </rPr>
      <t>NACIONAL: PRINCIPALES CIUDADES: BOGOTÁ, CARTAGENA, BARRANQUILLA, CALI.</t>
    </r>
  </si>
  <si>
    <r>
      <t xml:space="preserve">PISACABLES- </t>
    </r>
    <r>
      <rPr>
        <b/>
        <sz val="12"/>
        <color theme="1"/>
        <rFont val="Arial"/>
        <family val="2"/>
      </rPr>
      <t>NACIONAL: PRINCIPALES CIUDADES: BOGOTÁ, CARTAGENA, BARRANQUILLA, CALI.</t>
    </r>
  </si>
  <si>
    <r>
      <t xml:space="preserve">ESCALADOR DE VIDEO- </t>
    </r>
    <r>
      <rPr>
        <b/>
        <sz val="12"/>
        <color theme="1"/>
        <rFont val="Arial"/>
        <family val="2"/>
      </rPr>
      <t>NACIONAL: PRINCIPALES CIUDADES: BOGOTÁ, CARTAGENA, BARRANQUILLA, CALI.</t>
    </r>
  </si>
  <si>
    <r>
      <t xml:space="preserve">COMPUTADORES PORTÁTILES - </t>
    </r>
    <r>
      <rPr>
        <b/>
        <sz val="12"/>
        <color theme="1"/>
        <rFont val="Arial"/>
        <family val="2"/>
      </rPr>
      <t>NACIONAL: PRINCIPALES CIUDADES: BOGOTÁ, CARTAGENA, BARRANQUILLA, CALI.</t>
    </r>
  </si>
  <si>
    <r>
      <t xml:space="preserve">IPAD - </t>
    </r>
    <r>
      <rPr>
        <b/>
        <sz val="12"/>
        <color theme="1"/>
        <rFont val="Arial"/>
        <family val="2"/>
      </rPr>
      <t>NACIONAL: PRINCIPALES CIUDADES: BOGOTÁ, CARTAGENA, BARRANQUILLA, CALI.</t>
    </r>
  </si>
  <si>
    <r>
      <t xml:space="preserve">TV LED </t>
    </r>
    <r>
      <rPr>
        <b/>
        <sz val="12"/>
        <rFont val="Arial"/>
        <family val="2"/>
      </rPr>
      <t>- NACIONAL: PRINCIPALES CIUDADES: BOGOTÁ, CARTAGENA, BARRANQUILLA, CALI.</t>
    </r>
  </si>
  <si>
    <t>Valor unitario de TV LED 42", incluye, montaje, desmontaje y  transporte, incluye soporte (de piso o pared)</t>
  </si>
  <si>
    <r>
      <t xml:space="preserve">SOPORTE DE TV- </t>
    </r>
    <r>
      <rPr>
        <b/>
        <sz val="12"/>
        <rFont val="Arial"/>
        <family val="2"/>
      </rPr>
      <t xml:space="preserve"> NACIONAL: PRINCIPALES CIUDADES: BOGOTÁ, CARTAGENA, BARRANQUILLA, CALI.</t>
    </r>
  </si>
  <si>
    <r>
      <t xml:space="preserve">PLANTAS ELÉCTRICAS
</t>
    </r>
    <r>
      <rPr>
        <b/>
        <sz val="12"/>
        <color theme="1"/>
        <rFont val="Arial"/>
        <family val="2"/>
      </rPr>
      <t>NACIONAL: PRINCIPALES CIUDADES: BOGOTÁ, CARTAGENA, BARRANQUILLA, CALI.</t>
    </r>
  </si>
  <si>
    <r>
      <t xml:space="preserve">VIDEO BEAMS
</t>
    </r>
    <r>
      <rPr>
        <b/>
        <sz val="12"/>
        <color theme="1"/>
        <rFont val="Arial"/>
        <family val="2"/>
      </rPr>
      <t>NACIONAL: PRINCIPALES CIUDADES: BOGOTÁ, CARTAGENA, BARRANQUILLA, CALI.</t>
    </r>
  </si>
  <si>
    <r>
      <t xml:space="preserve">VIDEO WALL
</t>
    </r>
    <r>
      <rPr>
        <b/>
        <sz val="12"/>
        <color theme="1"/>
        <rFont val="Arial"/>
        <family val="2"/>
      </rPr>
      <t>NACIONAL: PRINCIPALES CIUDADES: BOGOTÁ, CARTAGENA, BARRANQUILLA, CALI.</t>
    </r>
  </si>
  <si>
    <r>
      <t xml:space="preserve">SPLITTER DE VIDEO VGA
</t>
    </r>
    <r>
      <rPr>
        <b/>
        <sz val="12"/>
        <color theme="1"/>
        <rFont val="Arial"/>
        <family val="2"/>
      </rPr>
      <t>NACIONAL: PRINCIPALES CIUDADES: BOGOTÁ, CARTAGENA, BARRANQUILLA, CALI.</t>
    </r>
  </si>
  <si>
    <r>
      <t xml:space="preserve">SPLITTER DE VIDEO HDMI
</t>
    </r>
    <r>
      <rPr>
        <b/>
        <sz val="12"/>
        <color theme="1"/>
        <rFont val="Arial"/>
        <family val="2"/>
      </rPr>
      <t>NACIONAL: PRINCIPALES CIUDADES: BOGOTÁ, CARTAGENA, BARRANQUILLA, CALI.</t>
    </r>
  </si>
  <si>
    <r>
      <t xml:space="preserve">MEDUSA PARA MEDIOS
</t>
    </r>
    <r>
      <rPr>
        <b/>
        <sz val="12"/>
        <color theme="1"/>
        <rFont val="Arial"/>
        <family val="2"/>
      </rPr>
      <t>NACIONAL: PRINCIPALES CIUDADES: BOGOTÁ, CARTAGENA, BARRANQUILLA, CALI.</t>
    </r>
  </si>
  <si>
    <r>
      <t xml:space="preserve">YELLOW JACKET
</t>
    </r>
    <r>
      <rPr>
        <b/>
        <sz val="12"/>
        <color theme="1"/>
        <rFont val="Arial"/>
        <family val="2"/>
      </rPr>
      <t>NACIONAL: PRINCIPALES CIUDADES: BOGOTÁ, CARTAGENA, BARRANQUILLA, CALI.</t>
    </r>
  </si>
  <si>
    <r>
      <t xml:space="preserve">MÁQUINA DE HUMO
</t>
    </r>
    <r>
      <rPr>
        <b/>
        <sz val="12"/>
        <color theme="1"/>
        <rFont val="Arial"/>
        <family val="2"/>
      </rPr>
      <t>NACIONAL: PRINCIPALES CIUDADES: BOGOTÁ, CARTAGENA, BARRANQUILLA, CALI.</t>
    </r>
  </si>
  <si>
    <r>
      <t xml:space="preserve">TÓTEM DIGITAL 
</t>
    </r>
    <r>
      <rPr>
        <b/>
        <sz val="12"/>
        <color theme="1"/>
        <rFont val="Arial"/>
        <family val="2"/>
      </rPr>
      <t>NACIONAL: PRINCIPALES CIUDADES: BOGOTÁ, CARTAGENA, BARRANQUILLA, CALI.</t>
    </r>
  </si>
  <si>
    <r>
      <t xml:space="preserve">TÓTEM TÁCTIL
</t>
    </r>
    <r>
      <rPr>
        <b/>
        <sz val="12"/>
        <color theme="1"/>
        <rFont val="Arial"/>
        <family val="2"/>
      </rPr>
      <t>NACIONAL: PRINCIPALES CIUDADES: BOGOTÁ, CARTAGENA, BARRANQUILLA, CALI.</t>
    </r>
  </si>
  <si>
    <r>
      <t xml:space="preserve">SISTEMA MULTIPANTALLA
</t>
    </r>
    <r>
      <rPr>
        <b/>
        <sz val="12"/>
        <color theme="1"/>
        <rFont val="Arial"/>
        <family val="2"/>
      </rPr>
      <t>NACIONAL: PRINCIPALES CIUDADES: BOGOTÁ, CARTAGENA, BARRANQUILLA, CALI.</t>
    </r>
  </si>
  <si>
    <r>
      <t xml:space="preserve">PANTALLA LANZACONTENIDOS
</t>
    </r>
    <r>
      <rPr>
        <b/>
        <sz val="12"/>
        <color theme="1"/>
        <rFont val="Arial"/>
        <family val="2"/>
      </rPr>
      <t>NACIONAL: PRINCIPALES CIUDADES: BOGOTÁ, CARTAGENA, BARRANQUILLA, CALI.</t>
    </r>
  </si>
  <si>
    <r>
      <t xml:space="preserve">VITRINAS INTERACTIVAS
</t>
    </r>
    <r>
      <rPr>
        <b/>
        <sz val="12"/>
        <color theme="1"/>
        <rFont val="Arial"/>
        <family val="2"/>
      </rPr>
      <t>NACIONAL: PRINCIPALES CIUDADES: BOGOTÁ, CARTAGENA, BARRANQUILLA, CALI.</t>
    </r>
  </si>
  <si>
    <r>
      <t xml:space="preserve">EXPERIENCIAS DE REALIDAD VIRTUAL
</t>
    </r>
    <r>
      <rPr>
        <b/>
        <sz val="12"/>
        <color theme="1"/>
        <rFont val="Arial"/>
        <family val="2"/>
      </rPr>
      <t>NACIONAL: PRINCIPALES CIUDADES: BOGOTÁ, CARTAGENA, BARRANQUILLA, CALI.</t>
    </r>
  </si>
  <si>
    <t>ALIMENTOS Y BEBIDAS</t>
  </si>
  <si>
    <t>*Todos los alimentos y bebidas se deben cotizar incluyendo el transporte de entrega, personal de cocina y apoyo en caso que aplique. El cliente solo pagará por los requerimientos solictados en la pestaña de personal. Estos ítems solo aplican para Medellín y debe incluir materiales ecológicos o biodegradables.</t>
  </si>
  <si>
    <t xml:space="preserve">1 - 100 unidades </t>
  </si>
  <si>
    <t xml:space="preserve">Botella de agua </t>
  </si>
  <si>
    <t>Cantidad: mínimo 420 ml 
Envase: botella vidrio</t>
  </si>
  <si>
    <t>Botella de agua con gas</t>
  </si>
  <si>
    <t>Cantidad: mínimo 420 ml 
Envase: botella vidrio
Con gas</t>
  </si>
  <si>
    <t>Alquiler de dispensador de agua</t>
  </si>
  <si>
    <t>Temperaturas del agua: Caliente, Fría
Material del tanque: Polipropileno
Temperatura mínima - Temperatura máxima: 3 °C - 85 °C
Lugar de colocación: De mesa
Tipos de carga: Bidón
Es industrial: No
Capacidad máxima de agua: 19 L
Altura x Ancho x Profundidad: 37.8 cm x 30.8 cm x 33.9 cm
Posición de carga: Superior
Cantidad de canillas: 2
Con bandeja recolectora: Sí
Con indicador LED: Sí
Incluye: montaje, desmontaje y transporte</t>
  </si>
  <si>
    <t>101 - 500 unidades</t>
  </si>
  <si>
    <t>Más de 500 unidades</t>
  </si>
  <si>
    <t>Estación de café en termo</t>
  </si>
  <si>
    <t>Bebida caliente de café y aromática recién preparada en termo.
Presentación: vasos ecológicos de 4 y 6 oz, acompañado de azúcar y mezcladores biodegradables o reciclables</t>
  </si>
  <si>
    <t>Hasta 20 personas</t>
  </si>
  <si>
    <t>Hasta 50 personas</t>
  </si>
  <si>
    <t>Más de100 personas</t>
  </si>
  <si>
    <t>Estación de café con máquina automática</t>
  </si>
  <si>
    <t>Máquina dispensadora automática de café (corto, largo, cappuccino y aromática) 
Incluye: insumos (leche, café, azúcar, vasos y mezcladores biodegradables o reciclables)</t>
  </si>
  <si>
    <t>Hasta 100 personas</t>
  </si>
  <si>
    <t>Más de 200 personas</t>
  </si>
  <si>
    <t xml:space="preserve">Estación de café atendida </t>
  </si>
  <si>
    <t>Estación de café, agua y aromática
Incluye: azúcar, endulzante, galletas (dulces o saladas) y persona para atender.</t>
  </si>
  <si>
    <t>Incluir opciones veganas, vegetarianas y saludables</t>
  </si>
  <si>
    <t>Más de 100 personas</t>
  </si>
  <si>
    <t>Refrigerio básico empacado</t>
  </si>
  <si>
    <t>Presentación: Empacado en material ecológico biodegradable</t>
  </si>
  <si>
    <t>Refrigerio premium empacado</t>
  </si>
  <si>
    <t>Presentación: Empacado en material ecológico biodegradable; que no sea icopor o plásticos de un solo uso.</t>
  </si>
  <si>
    <t>Pasabocas mínimo tres por persona</t>
  </si>
  <si>
    <t>Salados y dulces</t>
  </si>
  <si>
    <t>OTROS SERVICIOS</t>
  </si>
  <si>
    <t>*Todos los ítems de otros servicios deben incluir transporte de entrega y recogida en el lugar del evento. Así como el personal que opera el servicio.</t>
  </si>
  <si>
    <t>Incluye: operario, 1 PC, 1 impresora con suministro, soporte técnico,  sotware, formulario web e informe de asistentes con los campos exigidos como por ejemplo nombre, apellido, cédula, dirección, teléfonos, ciudad, correo electrónico, cargo, empresa, entre otros.  Entrega de archivo en Excel.</t>
  </si>
  <si>
    <t xml:space="preserve">1 Puesto </t>
  </si>
  <si>
    <r>
      <rPr>
        <sz val="12"/>
        <color rgb="FF000000"/>
        <rFont val="Arial"/>
        <family val="2"/>
      </rPr>
      <t xml:space="preserve">PUESTO REGISTRO DE ASISTENTES
</t>
    </r>
    <r>
      <rPr>
        <b/>
        <sz val="12"/>
        <color rgb="FF000000"/>
        <rFont val="Arial"/>
        <family val="2"/>
      </rPr>
      <t>MEDELLÍN</t>
    </r>
  </si>
  <si>
    <t>Incluye: puesto de registro automático con pantalla touch y base, soporte técnico,  sotware, formulario web e informe de asistentes con los campos exigidos como por ejemplo nombre, apellido, cédula, dirección, telefonos, ciudad, correo electrónico, cargo, empresa, entre otros.  Entrega de archivo en Excel.</t>
  </si>
  <si>
    <t>Incluye: operario para control de acceso a salas o para entregar alimentación, incluye sotware y lector de código de barras</t>
  </si>
  <si>
    <r>
      <rPr>
        <sz val="12"/>
        <color rgb="FF000000"/>
        <rFont val="Arial"/>
        <family val="2"/>
      </rPr>
      <t xml:space="preserve">CONTROL CON LECTOR DE CÓDIGO DE BARRAS
</t>
    </r>
    <r>
      <rPr>
        <b/>
        <sz val="12"/>
        <color rgb="FF000000"/>
        <rFont val="Arial"/>
        <family val="2"/>
      </rPr>
      <t>MEDELLÍN</t>
    </r>
  </si>
  <si>
    <t>Incluye Fotógrafo profesional, cámara digital profesional, kit de luces básicas, kit de lentes básicos, entrega de fotografías en alta resolución digitales en CD o DVD. Debe mostrar portafolio de trabajo previo a la contratación.</t>
  </si>
  <si>
    <t>4 horas</t>
  </si>
  <si>
    <r>
      <rPr>
        <sz val="12"/>
        <color rgb="FF000000"/>
        <rFont val="Arial"/>
        <family val="2"/>
      </rPr>
      <t xml:space="preserve">REGISTRO FOTOGRÁFICO
</t>
    </r>
    <r>
      <rPr>
        <b/>
        <sz val="12"/>
        <color rgb="FF000000"/>
        <rFont val="Arial"/>
        <family val="2"/>
      </rPr>
      <t>MEDELLÍN</t>
    </r>
  </si>
  <si>
    <t>8 horas</t>
  </si>
  <si>
    <t>Incluye Camarógrafo profesional, cámara digital profesional, iluminación básica, entrega de video en formato digital con edición básica. Cotizar cubrimiento de evento de los siguientes rangos de horarios.</t>
  </si>
  <si>
    <r>
      <rPr>
        <sz val="12"/>
        <color rgb="FF000000"/>
        <rFont val="Arial"/>
        <family val="2"/>
      </rPr>
      <t xml:space="preserve">REGISTRO EN VIDEO DE UN EVENTO
</t>
    </r>
    <r>
      <rPr>
        <b/>
        <sz val="12"/>
        <color rgb="FF000000"/>
        <rFont val="Arial"/>
        <family val="2"/>
      </rPr>
      <t>MEDELLÍN</t>
    </r>
  </si>
  <si>
    <t xml:space="preserve">Vigilante dotado con arma de fuego y radio de comunicación </t>
  </si>
  <si>
    <t>12 Horas diurno</t>
  </si>
  <si>
    <r>
      <rPr>
        <sz val="12"/>
        <color rgb="FF000000"/>
        <rFont val="Arial"/>
        <family val="2"/>
      </rPr>
      <t xml:space="preserve">VIGILANCIA
</t>
    </r>
    <r>
      <rPr>
        <b/>
        <sz val="12"/>
        <color rgb="FF000000"/>
        <rFont val="Arial"/>
        <family val="2"/>
      </rPr>
      <t>MEDELLÍN</t>
    </r>
  </si>
  <si>
    <t>12 Horas diurno - festivo</t>
  </si>
  <si>
    <t>12 Horas Nocturno</t>
  </si>
  <si>
    <t>12 Horas Nocturno - Festivo</t>
  </si>
  <si>
    <t>Vigilante dotado con radio de comunicación</t>
  </si>
  <si>
    <t>Valor TOTAL del servicio, prestado por grupo de socorro para atención prehospitalaria establecido por horas de servicio de acuerdo con el parámetro de aforo establecido para eventos masivos por el SIMPAD . Incluye 1 conductor, 1 APH tecnólogo atención prehospitalaria y 2 socorristas</t>
  </si>
  <si>
    <t>1 Hora</t>
  </si>
  <si>
    <r>
      <rPr>
        <sz val="12"/>
        <color rgb="FF000000"/>
        <rFont val="Arial"/>
        <family val="2"/>
      </rPr>
      <t xml:space="preserve">AMBULANCIA 
</t>
    </r>
    <r>
      <rPr>
        <b/>
        <sz val="12"/>
        <color rgb="FF000000"/>
        <rFont val="Arial"/>
        <family val="2"/>
      </rPr>
      <t>MEDELLÍN</t>
    </r>
  </si>
  <si>
    <t>Radios de comunicación para eventos, incluye cargador, gancho y manos libres</t>
  </si>
  <si>
    <r>
      <rPr>
        <sz val="12"/>
        <color rgb="FF000000"/>
        <rFont val="Arial"/>
        <family val="2"/>
      </rPr>
      <t xml:space="preserve">EQUIPOS DE COMUNICACIÓN
</t>
    </r>
    <r>
      <rPr>
        <b/>
        <sz val="12"/>
        <color rgb="FF000000"/>
        <rFont val="Arial"/>
        <family val="2"/>
      </rPr>
      <t>MEDELLÍN</t>
    </r>
  </si>
  <si>
    <t>Carro de estacas de una empresa de transporte certificado. Disponible con conductor y combustible. según los siguientes rangos</t>
  </si>
  <si>
    <t>2 horas</t>
  </si>
  <si>
    <r>
      <rPr>
        <sz val="12"/>
        <color rgb="FF000000"/>
        <rFont val="Arial"/>
        <family val="2"/>
      </rPr>
      <t xml:space="preserve">TRANSPORTE DE MATERIALES
</t>
    </r>
    <r>
      <rPr>
        <b/>
        <sz val="12"/>
        <color rgb="FF000000"/>
        <rFont val="Arial"/>
        <family val="2"/>
      </rPr>
      <t>MEDELLÍN</t>
    </r>
  </si>
  <si>
    <t>Trayecto urbano</t>
  </si>
  <si>
    <t>Trayecto aeropuerto</t>
  </si>
  <si>
    <t>Camión 300 de una empresa de transporte certificado. Disponible con conductor y combustible según los siguientes rangos</t>
  </si>
  <si>
    <t>Camión 600 de una empresa de transporte certificado. Disponible con conductor y combustible según los siguientes rangos</t>
  </si>
  <si>
    <r>
      <rPr>
        <sz val="12"/>
        <color rgb="FF000000"/>
        <rFont val="Arial"/>
        <family val="2"/>
      </rPr>
      <t xml:space="preserve">TRANSPORTE DE MATERIALES
</t>
    </r>
    <r>
      <rPr>
        <b/>
        <sz val="12"/>
        <color rgb="FF000000"/>
        <rFont val="Arial"/>
        <family val="2"/>
      </rPr>
      <t>NIVEL NACIONAL: PRINCIPALES CIUDADES: BOGOTÁ, CARTAGENA, BARRANQUILLA, CALI.</t>
    </r>
  </si>
  <si>
    <t xml:space="preserve">Alquiler por hora del servicio de transmisión en vivo para canales digitales. Incluido personal y equipos para su correcto funcionamiento. </t>
  </si>
  <si>
    <t>Dos cámaras.</t>
  </si>
  <si>
    <r>
      <rPr>
        <sz val="12"/>
        <color rgb="FF000000"/>
        <rFont val="Arial"/>
        <family val="2"/>
      </rPr>
      <t xml:space="preserve">STREAMING
</t>
    </r>
    <r>
      <rPr>
        <b/>
        <sz val="12"/>
        <color rgb="FF000000"/>
        <rFont val="Arial"/>
        <family val="2"/>
      </rPr>
      <t>MEDELLÍN</t>
    </r>
  </si>
  <si>
    <t xml:space="preserve">Tres cámaras o más. </t>
  </si>
  <si>
    <t>TOTAL</t>
  </si>
  <si>
    <t>Almuerzo - gourmet</t>
  </si>
  <si>
    <t>Desayuno - gourmet</t>
  </si>
  <si>
    <t>Cena - gourmet</t>
  </si>
  <si>
    <t>Desayuno -tipo buffet</t>
  </si>
  <si>
    <t>Almuerzo -tipo buffet</t>
  </si>
  <si>
    <t>Cena -tipo buffet</t>
  </si>
  <si>
    <t>Almuerzo - empacado</t>
  </si>
  <si>
    <t>Desayuno - empacado</t>
  </si>
  <si>
    <t>Cena - empacado</t>
  </si>
  <si>
    <t>Almuerzo - atendido</t>
  </si>
  <si>
    <t>Desayuno - atendido</t>
  </si>
  <si>
    <t>Cena - atendido</t>
  </si>
  <si>
    <t xml:space="preserve">Producción </t>
  </si>
  <si>
    <t>Logística</t>
  </si>
  <si>
    <t xml:space="preserve">Elementos De Montaje </t>
  </si>
  <si>
    <t>Alquiler De Sonido, Audiov E Iluminación</t>
  </si>
  <si>
    <t>Alimentos Y Bebidas</t>
  </si>
  <si>
    <t>Otros Servicios</t>
  </si>
  <si>
    <t>VALOR OFERTADO IVA INCLUIDO</t>
  </si>
  <si>
    <t>ANEXO 10. PROPUESTA ECONÓMICA - TARIFARIO</t>
  </si>
  <si>
    <t xml:space="preserve"> </t>
  </si>
  <si>
    <t>PRESUPUESTO OFICIAL IVA INCLUIDO</t>
  </si>
  <si>
    <t xml:space="preserve">
[Ciudad y Fecha]
Señores 
CORPORACIÓN RUTA N MEDELLÍN 
Proceso de Contratación [Insertar información] 
Respetados Señores:
El suscrito [xxxx xxxx xxxxx], identificado con documento de Identidad N° [xxxxxxx], expedido en [xxxxxx]; domiciliado en la ciudad de [xxxxxx], en representación de la empresa xxxx con NIT XXX de acuerdo con los Términos de Referencia de [relacionar el número de la CP], me permito presentar la oferta económica así:</t>
  </si>
  <si>
    <t xml:space="preserve">*No exceder el valor del ITEM
Así mismo, manifiesto que acepto que estarán a mi cargo todos los impuestos, tasas y contribuciones establecidos por las diferentes autoridades nacionales, departamentales o municipales y dentro de estos mismos niveles territoriales, los impuestos, tasas y contribuciones establecidos por las diferentes autoridades, así como los gastos administrativos y pagos a terceros.
Atentamente,
________________ [Firma] 
________________[Nombre del representante legal o persona natural, según corresponda]
_________________ [Identificación de la persona]
_________________ [Nombre del proponente persona jurídica o plural]
_________________ [Identificación del proponente persona jurídica]
Serán de exclusiva responsabilidad del proponente los errores u omisiones en que incurra al indicar el valor de su propuesta, debiendo asumir los mayores costos y/o pérdidas que se deriven de dichos errores u omisiones, sin que por esta razón haya lugar a alegar ruptura del equilibrio contractual.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</si>
</sst>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4" formatCode="_-&quot;$&quot;\ * #,##0.00_-;\-&quot;$&quot;\ * #,##0.00_-;_-&quot;$&quot;\ * &quot;-&quot;??_-;_-@_-"/>
    <numFmt numFmtId="164" formatCode="_-[$$-240A]\ * #,##0_ ;_-[$$-240A]\ * \-#,##0\ ;_-[$$-240A]\ * &quot;-&quot;_ ;_-@_ "/>
    <numFmt numFmtId="165" formatCode="_(&quot;$&quot;\ * #,##0_);_(&quot;$&quot;\ * \(#,##0\);_(&quot;$&quot;\ * &quot;-&quot;??_);_(@_)"/>
    <numFmt numFmtId="166" formatCode="_-&quot;$&quot;\ * #,##0_-;\-&quot;$&quot;\ * #,##0_-;_-&quot;$&quot;\ * &quot;-&quot;??_-;_-@_-"/>
    <numFmt numFmtId="167" formatCode="_(&quot;$&quot;* #,##0_);_(&quot;$&quot;* \(#,##0\);_(&quot;$&quot;* &quot;-&quot;??_);_(@_)"/>
    <numFmt numFmtId="168" formatCode="&quot;$&quot;\ #,##0"/>
  </numFmts>
  <fonts count="13" x14ac:knownFonts="1">
    <font>
      <sz val="11"/>
      <color theme="1"/>
      <name val="Arial"/>
    </font>
    <font>
      <b/>
      <sz val="12"/>
      <color theme="1"/>
      <name val="Arial"/>
      <family val="2"/>
    </font>
    <font>
      <sz val="11"/>
      <name val="Arial"/>
      <family val="2"/>
    </font>
    <font>
      <sz val="12"/>
      <color theme="1"/>
      <name val="Arial"/>
      <family val="2"/>
    </font>
    <font>
      <b/>
      <sz val="12"/>
      <name val="Arial"/>
      <family val="2"/>
    </font>
    <font>
      <sz val="11"/>
      <color theme="1"/>
      <name val="Arial"/>
      <family val="2"/>
    </font>
    <font>
      <sz val="12"/>
      <color rgb="FF000000"/>
      <name val="Arial"/>
      <family val="2"/>
    </font>
    <font>
      <sz val="11"/>
      <color rgb="FF000000"/>
      <name val="Calibri"/>
      <family val="2"/>
    </font>
    <font>
      <b/>
      <sz val="12"/>
      <color rgb="FF000000"/>
      <name val="Arial"/>
      <family val="2"/>
    </font>
    <font>
      <sz val="12"/>
      <name val="Arial"/>
      <family val="2"/>
    </font>
    <font>
      <sz val="11"/>
      <color theme="1"/>
      <name val="Arial"/>
    </font>
    <font>
      <b/>
      <sz val="11"/>
      <color theme="1"/>
      <name val="Arial"/>
      <family val="2"/>
    </font>
    <font>
      <b/>
      <sz val="16"/>
      <color theme="1"/>
      <name val="Arial"/>
      <family val="2"/>
    </font>
  </fonts>
  <fills count="8">
    <fill>
      <patternFill patternType="none"/>
    </fill>
    <fill>
      <patternFill patternType="gray125"/>
    </fill>
    <fill>
      <patternFill patternType="solid">
        <fgColor rgb="FFBFBFBF"/>
        <bgColor rgb="FFBFBFBF"/>
      </patternFill>
    </fill>
    <fill>
      <patternFill patternType="solid">
        <fgColor rgb="FFFFFF00"/>
        <bgColor rgb="FFFFFF00"/>
      </patternFill>
    </fill>
    <fill>
      <patternFill patternType="solid">
        <fgColor theme="0"/>
        <bgColor theme="0"/>
      </patternFill>
    </fill>
    <fill>
      <patternFill patternType="solid">
        <fgColor theme="0"/>
        <bgColor indexed="64"/>
      </patternFill>
    </fill>
    <fill>
      <patternFill patternType="solid">
        <fgColor theme="4" tint="0.59999389629810485"/>
        <bgColor indexed="64"/>
      </patternFill>
    </fill>
    <fill>
      <patternFill patternType="solid">
        <fgColor theme="8" tint="0.39997558519241921"/>
        <bgColor indexed="64"/>
      </patternFill>
    </fill>
  </fills>
  <borders count="31">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s>
  <cellStyleXfs count="4">
    <xf numFmtId="0" fontId="0" fillId="0" borderId="0"/>
    <xf numFmtId="44" fontId="5" fillId="0" borderId="0" applyFont="0" applyFill="0" applyBorder="0" applyAlignment="0" applyProtection="0"/>
    <xf numFmtId="0" fontId="7" fillId="0" borderId="0"/>
    <xf numFmtId="42" fontId="10" fillId="0" borderId="0" applyFont="0" applyFill="0" applyBorder="0" applyAlignment="0" applyProtection="0"/>
  </cellStyleXfs>
  <cellXfs count="169">
    <xf numFmtId="0" fontId="0" fillId="0" borderId="0" xfId="0"/>
    <xf numFmtId="0" fontId="1" fillId="2" borderId="8" xfId="0" applyFont="1" applyFill="1" applyBorder="1" applyAlignment="1">
      <alignment horizontal="center" vertical="center" wrapText="1"/>
    </xf>
    <xf numFmtId="164" fontId="0" fillId="0" borderId="0" xfId="0" applyNumberFormat="1"/>
    <xf numFmtId="0" fontId="1" fillId="2" borderId="12" xfId="0" applyFont="1" applyFill="1" applyBorder="1" applyAlignment="1">
      <alignment horizontal="center" vertical="center" wrapText="1"/>
    </xf>
    <xf numFmtId="0" fontId="0" fillId="0" borderId="0" xfId="0" applyAlignment="1">
      <alignment wrapText="1"/>
    </xf>
    <xf numFmtId="0" fontId="5" fillId="0" borderId="0" xfId="0" applyFont="1"/>
    <xf numFmtId="0" fontId="3" fillId="0" borderId="2" xfId="0" applyFont="1" applyBorder="1" applyAlignment="1" applyProtection="1">
      <alignment vertical="center" wrapText="1"/>
      <protection hidden="1"/>
    </xf>
    <xf numFmtId="0" fontId="3" fillId="0" borderId="3" xfId="0" applyFont="1" applyBorder="1" applyAlignment="1" applyProtection="1">
      <alignment vertical="top" wrapText="1"/>
      <protection hidden="1"/>
    </xf>
    <xf numFmtId="0" fontId="3" fillId="0" borderId="13" xfId="0" applyFont="1" applyBorder="1" applyAlignment="1" applyProtection="1">
      <alignment horizontal="left" vertical="center"/>
      <protection hidden="1"/>
    </xf>
    <xf numFmtId="164" fontId="3" fillId="0" borderId="15" xfId="0" applyNumberFormat="1" applyFont="1" applyBorder="1" applyAlignment="1" applyProtection="1">
      <alignment horizontal="right" vertical="center"/>
      <protection hidden="1"/>
    </xf>
    <xf numFmtId="167" fontId="3" fillId="0" borderId="15" xfId="0" applyNumberFormat="1" applyFont="1" applyBorder="1" applyAlignment="1" applyProtection="1">
      <alignment horizontal="right" vertical="center"/>
      <protection hidden="1"/>
    </xf>
    <xf numFmtId="167" fontId="3" fillId="0" borderId="22" xfId="0" applyNumberFormat="1" applyFont="1" applyBorder="1" applyAlignment="1" applyProtection="1">
      <alignment horizontal="right" vertical="center"/>
      <protection hidden="1"/>
    </xf>
    <xf numFmtId="0" fontId="3" fillId="0" borderId="4" xfId="0" applyFont="1" applyBorder="1" applyAlignment="1" applyProtection="1">
      <alignment vertical="center" wrapText="1"/>
      <protection hidden="1"/>
    </xf>
    <xf numFmtId="0" fontId="3" fillId="0" borderId="1" xfId="0" applyFont="1" applyBorder="1" applyAlignment="1" applyProtection="1">
      <alignment vertical="top" wrapText="1"/>
      <protection hidden="1"/>
    </xf>
    <xf numFmtId="0" fontId="3" fillId="0" borderId="9" xfId="0" applyFont="1" applyBorder="1" applyAlignment="1" applyProtection="1">
      <alignment horizontal="left" vertical="center"/>
      <protection hidden="1"/>
    </xf>
    <xf numFmtId="164" fontId="3" fillId="0" borderId="12" xfId="0" applyNumberFormat="1" applyFont="1" applyBorder="1" applyAlignment="1" applyProtection="1">
      <alignment horizontal="right" vertical="center"/>
      <protection hidden="1"/>
    </xf>
    <xf numFmtId="167" fontId="3" fillId="0" borderId="12" xfId="0" applyNumberFormat="1" applyFont="1" applyBorder="1" applyAlignment="1" applyProtection="1">
      <alignment horizontal="right" vertical="center"/>
      <protection hidden="1"/>
    </xf>
    <xf numFmtId="167" fontId="3" fillId="0" borderId="24" xfId="0" applyNumberFormat="1" applyFont="1" applyBorder="1" applyAlignment="1" applyProtection="1">
      <alignment horizontal="right" vertical="center"/>
      <protection hidden="1"/>
    </xf>
    <xf numFmtId="0" fontId="3" fillId="0" borderId="8" xfId="0" applyFont="1" applyBorder="1" applyAlignment="1" applyProtection="1">
      <alignment vertical="center" wrapText="1"/>
      <protection hidden="1"/>
    </xf>
    <xf numFmtId="0" fontId="3" fillId="0" borderId="8" xfId="0" applyFont="1" applyBorder="1" applyAlignment="1" applyProtection="1">
      <alignment horizontal="left" vertical="center" wrapText="1"/>
      <protection hidden="1"/>
    </xf>
    <xf numFmtId="0" fontId="3" fillId="0" borderId="9" xfId="0" applyFont="1" applyBorder="1" applyAlignment="1" applyProtection="1">
      <alignment vertical="center" wrapText="1"/>
      <protection hidden="1"/>
    </xf>
    <xf numFmtId="0" fontId="3" fillId="0" borderId="9" xfId="0" applyFont="1" applyBorder="1" applyAlignment="1" applyProtection="1">
      <alignment wrapText="1"/>
      <protection hidden="1"/>
    </xf>
    <xf numFmtId="0" fontId="3" fillId="0" borderId="8" xfId="0" applyFont="1" applyBorder="1" applyAlignment="1" applyProtection="1">
      <alignment vertical="top" wrapText="1"/>
      <protection hidden="1"/>
    </xf>
    <xf numFmtId="0" fontId="3" fillId="0" borderId="11" xfId="0" applyFont="1" applyBorder="1" applyAlignment="1" applyProtection="1">
      <alignment horizontal="left" vertical="center"/>
      <protection hidden="1"/>
    </xf>
    <xf numFmtId="0" fontId="3" fillId="0" borderId="12" xfId="0" applyFont="1" applyBorder="1" applyAlignment="1" applyProtection="1">
      <alignment horizontal="left" vertical="top" wrapText="1"/>
      <protection hidden="1"/>
    </xf>
    <xf numFmtId="0" fontId="3" fillId="0" borderId="12" xfId="0" applyFont="1" applyBorder="1" applyAlignment="1" applyProtection="1">
      <alignment horizontal="left" vertical="center"/>
      <protection hidden="1"/>
    </xf>
    <xf numFmtId="0" fontId="9" fillId="0" borderId="12" xfId="0" applyFont="1" applyBorder="1" applyAlignment="1" applyProtection="1">
      <alignment vertical="center" wrapText="1"/>
      <protection hidden="1"/>
    </xf>
    <xf numFmtId="0" fontId="9" fillId="0" borderId="12" xfId="0" applyFont="1" applyBorder="1" applyAlignment="1" applyProtection="1">
      <alignment vertical="top" wrapText="1"/>
      <protection hidden="1"/>
    </xf>
    <xf numFmtId="49" fontId="9" fillId="5" borderId="12" xfId="0" applyNumberFormat="1" applyFont="1" applyFill="1" applyBorder="1" applyAlignment="1" applyProtection="1">
      <alignment horizontal="left" vertical="center" wrapText="1"/>
      <protection hidden="1"/>
    </xf>
    <xf numFmtId="0" fontId="6" fillId="0" borderId="12" xfId="0" applyFont="1" applyBorder="1" applyAlignment="1" applyProtection="1">
      <alignment vertical="center" wrapText="1"/>
      <protection hidden="1"/>
    </xf>
    <xf numFmtId="167" fontId="3" fillId="5" borderId="12" xfId="0" applyNumberFormat="1" applyFont="1" applyFill="1" applyBorder="1" applyAlignment="1" applyProtection="1">
      <alignment horizontal="right" vertical="center"/>
      <protection hidden="1"/>
    </xf>
    <xf numFmtId="0" fontId="3" fillId="0" borderId="12" xfId="0" applyFont="1" applyBorder="1" applyAlignment="1" applyProtection="1">
      <alignment vertical="top" wrapText="1"/>
      <protection hidden="1"/>
    </xf>
    <xf numFmtId="0" fontId="6" fillId="0" borderId="4" xfId="0" applyFont="1" applyBorder="1" applyAlignment="1" applyProtection="1">
      <alignment vertical="center" wrapText="1"/>
      <protection hidden="1"/>
    </xf>
    <xf numFmtId="0" fontId="3" fillId="0" borderId="4" xfId="0" applyFont="1" applyBorder="1" applyAlignment="1" applyProtection="1">
      <alignment vertical="top" wrapText="1"/>
      <protection hidden="1"/>
    </xf>
    <xf numFmtId="167" fontId="12" fillId="6" borderId="24" xfId="0" applyNumberFormat="1" applyFont="1" applyFill="1" applyBorder="1" applyProtection="1">
      <protection hidden="1"/>
    </xf>
    <xf numFmtId="0" fontId="1" fillId="2" borderId="8" xfId="0" applyFont="1" applyFill="1" applyBorder="1" applyAlignment="1" applyProtection="1">
      <alignment horizontal="center" vertical="center" wrapText="1"/>
      <protection hidden="1"/>
    </xf>
    <xf numFmtId="0" fontId="1" fillId="2" borderId="24" xfId="0" applyFont="1" applyFill="1" applyBorder="1" applyAlignment="1" applyProtection="1">
      <alignment horizontal="center" vertical="center" wrapText="1"/>
      <protection hidden="1"/>
    </xf>
    <xf numFmtId="166" fontId="3" fillId="0" borderId="12" xfId="1" applyNumberFormat="1" applyFont="1" applyBorder="1" applyAlignment="1" applyProtection="1">
      <alignment horizontal="right" vertical="center"/>
      <protection hidden="1"/>
    </xf>
    <xf numFmtId="168" fontId="3" fillId="0" borderId="12" xfId="0" applyNumberFormat="1" applyFont="1" applyBorder="1" applyAlignment="1" applyProtection="1">
      <alignment horizontal="right" vertical="center"/>
      <protection hidden="1"/>
    </xf>
    <xf numFmtId="166" fontId="0" fillId="0" borderId="24" xfId="0" applyNumberFormat="1" applyBorder="1" applyAlignment="1" applyProtection="1">
      <alignment horizontal="right" vertical="center"/>
      <protection hidden="1"/>
    </xf>
    <xf numFmtId="166" fontId="3" fillId="0" borderId="20" xfId="1" applyNumberFormat="1" applyFont="1" applyFill="1" applyBorder="1" applyAlignment="1" applyProtection="1">
      <alignment horizontal="right" vertical="center"/>
      <protection hidden="1"/>
    </xf>
    <xf numFmtId="0" fontId="6" fillId="0" borderId="12" xfId="0" applyFont="1" applyBorder="1" applyAlignment="1" applyProtection="1">
      <alignment horizontal="left" vertical="top" wrapText="1"/>
      <protection hidden="1"/>
    </xf>
    <xf numFmtId="166" fontId="3" fillId="0" borderId="12" xfId="1" applyNumberFormat="1" applyFont="1" applyFill="1" applyBorder="1" applyAlignment="1" applyProtection="1">
      <alignment horizontal="right" vertical="center"/>
      <protection hidden="1"/>
    </xf>
    <xf numFmtId="0" fontId="1" fillId="2" borderId="4" xfId="0" applyFont="1" applyFill="1" applyBorder="1" applyAlignment="1" applyProtection="1">
      <alignment horizontal="center" vertical="center" wrapText="1"/>
      <protection hidden="1"/>
    </xf>
    <xf numFmtId="0" fontId="3" fillId="0" borderId="4" xfId="0" applyFont="1" applyBorder="1" applyAlignment="1" applyProtection="1">
      <alignment horizontal="left" vertical="center" wrapText="1"/>
      <protection hidden="1"/>
    </xf>
    <xf numFmtId="166" fontId="3" fillId="0" borderId="4" xfId="1" applyNumberFormat="1" applyFont="1" applyBorder="1" applyAlignment="1" applyProtection="1">
      <alignment vertical="center" wrapText="1"/>
      <protection hidden="1"/>
    </xf>
    <xf numFmtId="165" fontId="3" fillId="0" borderId="4" xfId="0" applyNumberFormat="1" applyFont="1" applyBorder="1" applyAlignment="1" applyProtection="1">
      <alignment vertical="center" wrapText="1"/>
      <protection hidden="1"/>
    </xf>
    <xf numFmtId="168" fontId="3" fillId="0" borderId="12" xfId="0" applyNumberFormat="1" applyFont="1" applyBorder="1" applyAlignment="1" applyProtection="1">
      <alignment vertical="center" wrapText="1"/>
      <protection hidden="1"/>
    </xf>
    <xf numFmtId="166" fontId="0" fillId="0" borderId="24" xfId="0" applyNumberFormat="1" applyBorder="1" applyAlignment="1" applyProtection="1">
      <alignment vertical="center"/>
      <protection hidden="1"/>
    </xf>
    <xf numFmtId="165" fontId="3" fillId="0" borderId="8" xfId="0" applyNumberFormat="1" applyFont="1" applyBorder="1" applyAlignment="1" applyProtection="1">
      <alignment vertical="center" wrapText="1"/>
      <protection hidden="1"/>
    </xf>
    <xf numFmtId="165" fontId="3" fillId="0" borderId="2" xfId="0" applyNumberFormat="1" applyFont="1" applyBorder="1" applyAlignment="1" applyProtection="1">
      <alignment vertical="center" wrapText="1"/>
      <protection hidden="1"/>
    </xf>
    <xf numFmtId="0" fontId="6" fillId="0" borderId="8" xfId="0" applyFont="1" applyBorder="1" applyAlignment="1" applyProtection="1">
      <alignment horizontal="left" vertical="center" wrapText="1"/>
      <protection hidden="1"/>
    </xf>
    <xf numFmtId="0" fontId="6" fillId="0" borderId="12" xfId="2" applyFont="1" applyBorder="1" applyAlignment="1" applyProtection="1">
      <alignment vertical="center" wrapText="1"/>
      <protection hidden="1"/>
    </xf>
    <xf numFmtId="49" fontId="9" fillId="5" borderId="12" xfId="2" applyNumberFormat="1" applyFont="1" applyFill="1" applyBorder="1" applyAlignment="1" applyProtection="1">
      <alignment vertical="center" wrapText="1"/>
      <protection hidden="1"/>
    </xf>
    <xf numFmtId="0" fontId="6" fillId="5" borderId="12" xfId="2" applyFont="1" applyFill="1" applyBorder="1" applyAlignment="1" applyProtection="1">
      <alignment vertical="center" wrapText="1"/>
      <protection hidden="1"/>
    </xf>
    <xf numFmtId="0" fontId="6" fillId="5" borderId="12" xfId="0" applyFont="1" applyFill="1" applyBorder="1" applyAlignment="1" applyProtection="1">
      <alignment vertical="center" wrapText="1"/>
      <protection hidden="1"/>
    </xf>
    <xf numFmtId="0" fontId="6" fillId="0" borderId="8" xfId="0" applyFont="1" applyBorder="1" applyAlignment="1" applyProtection="1">
      <alignment vertical="center" wrapText="1"/>
      <protection hidden="1"/>
    </xf>
    <xf numFmtId="166" fontId="3" fillId="0" borderId="8" xfId="1" applyNumberFormat="1" applyFont="1" applyBorder="1" applyAlignment="1" applyProtection="1">
      <alignment vertical="center" wrapText="1"/>
      <protection hidden="1"/>
    </xf>
    <xf numFmtId="0" fontId="6" fillId="0" borderId="12" xfId="0" applyFont="1" applyBorder="1" applyAlignment="1" applyProtection="1">
      <alignment horizontal="left" vertical="center" wrapText="1"/>
      <protection hidden="1"/>
    </xf>
    <xf numFmtId="166" fontId="3" fillId="0" borderId="12" xfId="1" applyNumberFormat="1" applyFont="1" applyBorder="1" applyAlignment="1" applyProtection="1">
      <alignment vertical="center"/>
      <protection hidden="1"/>
    </xf>
    <xf numFmtId="0" fontId="1" fillId="2" borderId="9" xfId="0" applyFont="1" applyFill="1" applyBorder="1" applyAlignment="1" applyProtection="1">
      <alignment horizontal="center" vertical="center" wrapText="1"/>
      <protection hidden="1"/>
    </xf>
    <xf numFmtId="0" fontId="3" fillId="0" borderId="4" xfId="0" applyFont="1" applyBorder="1" applyAlignment="1" applyProtection="1">
      <alignment horizontal="center" vertical="center" wrapText="1"/>
      <protection hidden="1"/>
    </xf>
    <xf numFmtId="165" fontId="3" fillId="0" borderId="2" xfId="0" applyNumberFormat="1" applyFont="1" applyBorder="1" applyAlignment="1" applyProtection="1">
      <alignment horizontal="right" vertical="center" wrapText="1"/>
      <protection hidden="1"/>
    </xf>
    <xf numFmtId="42" fontId="3" fillId="0" borderId="4" xfId="3" applyFont="1" applyBorder="1" applyAlignment="1" applyProtection="1">
      <alignment horizontal="right" vertical="center" wrapText="1"/>
      <protection hidden="1"/>
    </xf>
    <xf numFmtId="168" fontId="3" fillId="0" borderId="12" xfId="0" applyNumberFormat="1" applyFont="1" applyBorder="1" applyAlignment="1" applyProtection="1">
      <alignment horizontal="right" vertical="center" wrapText="1"/>
      <protection hidden="1"/>
    </xf>
    <xf numFmtId="168" fontId="3" fillId="0" borderId="24" xfId="0" applyNumberFormat="1" applyFont="1" applyBorder="1" applyAlignment="1" applyProtection="1">
      <alignment horizontal="right" vertical="center" wrapText="1"/>
      <protection hidden="1"/>
    </xf>
    <xf numFmtId="165" fontId="3" fillId="0" borderId="4" xfId="0" applyNumberFormat="1" applyFont="1" applyBorder="1" applyAlignment="1" applyProtection="1">
      <alignment horizontal="right" vertical="center" wrapText="1"/>
      <protection hidden="1"/>
    </xf>
    <xf numFmtId="0" fontId="3" fillId="0" borderId="6" xfId="0" applyFont="1" applyBorder="1" applyAlignment="1" applyProtection="1">
      <alignment vertical="center" wrapText="1"/>
      <protection hidden="1"/>
    </xf>
    <xf numFmtId="49" fontId="9" fillId="5" borderId="12" xfId="2" applyNumberFormat="1" applyFont="1" applyFill="1" applyBorder="1" applyAlignment="1" applyProtection="1">
      <alignment horizontal="center" vertical="center" wrapText="1"/>
      <protection hidden="1"/>
    </xf>
    <xf numFmtId="165" fontId="3" fillId="0" borderId="12" xfId="0" applyNumberFormat="1" applyFont="1" applyBorder="1" applyAlignment="1" applyProtection="1">
      <alignment horizontal="right" vertical="center" wrapText="1"/>
      <protection hidden="1"/>
    </xf>
    <xf numFmtId="42" fontId="3" fillId="0" borderId="12" xfId="3" applyFont="1" applyBorder="1" applyAlignment="1" applyProtection="1">
      <alignment horizontal="right" vertical="center" wrapText="1"/>
      <protection hidden="1"/>
    </xf>
    <xf numFmtId="165" fontId="3" fillId="0" borderId="8" xfId="0" applyNumberFormat="1" applyFont="1" applyBorder="1" applyAlignment="1" applyProtection="1">
      <alignment horizontal="right" vertical="center" wrapText="1"/>
      <protection hidden="1"/>
    </xf>
    <xf numFmtId="42" fontId="3" fillId="0" borderId="8" xfId="3" applyFont="1" applyBorder="1" applyAlignment="1" applyProtection="1">
      <alignment horizontal="right" vertical="center" wrapText="1"/>
      <protection hidden="1"/>
    </xf>
    <xf numFmtId="0" fontId="3" fillId="0" borderId="12" xfId="0" applyFont="1" applyBorder="1" applyAlignment="1" applyProtection="1">
      <alignment wrapText="1"/>
      <protection hidden="1"/>
    </xf>
    <xf numFmtId="42" fontId="3" fillId="0" borderId="12" xfId="3" applyFont="1" applyBorder="1" applyAlignment="1" applyProtection="1">
      <alignment horizontal="right" vertical="center"/>
      <protection hidden="1"/>
    </xf>
    <xf numFmtId="168" fontId="12" fillId="6" borderId="24" xfId="0" applyNumberFormat="1" applyFont="1" applyFill="1" applyBorder="1" applyProtection="1">
      <protection hidden="1"/>
    </xf>
    <xf numFmtId="0" fontId="3" fillId="5" borderId="12"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168" fontId="3" fillId="0" borderId="24" xfId="0" applyNumberFormat="1" applyFont="1" applyBorder="1" applyAlignment="1" applyProtection="1">
      <alignment horizontal="right" vertical="center"/>
      <protection hidden="1"/>
    </xf>
    <xf numFmtId="49" fontId="9" fillId="0" borderId="12" xfId="2" applyNumberFormat="1" applyFont="1" applyBorder="1" applyAlignment="1" applyProtection="1">
      <alignment horizontal="left" vertical="center" wrapText="1"/>
      <protection hidden="1"/>
    </xf>
    <xf numFmtId="49" fontId="9" fillId="0" borderId="12" xfId="0" applyNumberFormat="1" applyFont="1" applyBorder="1" applyAlignment="1" applyProtection="1">
      <alignment horizontal="left" vertical="center" wrapText="1"/>
      <protection hidden="1"/>
    </xf>
    <xf numFmtId="166" fontId="0" fillId="0" borderId="12" xfId="1" applyNumberFormat="1" applyFont="1" applyBorder="1" applyAlignment="1" applyProtection="1">
      <alignment horizontal="right" vertical="center"/>
      <protection hidden="1"/>
    </xf>
    <xf numFmtId="168" fontId="12" fillId="6" borderId="0" xfId="0" applyNumberFormat="1" applyFont="1" applyFill="1" applyProtection="1">
      <protection hidden="1"/>
    </xf>
    <xf numFmtId="0" fontId="3" fillId="0" borderId="1" xfId="0" applyFont="1" applyBorder="1" applyAlignment="1" applyProtection="1">
      <alignment vertical="center" wrapText="1"/>
      <protection hidden="1"/>
    </xf>
    <xf numFmtId="0" fontId="3" fillId="0" borderId="4" xfId="0" applyFont="1" applyBorder="1" applyAlignment="1" applyProtection="1">
      <alignment horizontal="left" vertical="center"/>
      <protection hidden="1"/>
    </xf>
    <xf numFmtId="165" fontId="3" fillId="0" borderId="4" xfId="0" applyNumberFormat="1" applyFont="1" applyBorder="1" applyAlignment="1" applyProtection="1">
      <alignment horizontal="right" vertical="center"/>
      <protection hidden="1"/>
    </xf>
    <xf numFmtId="166" fontId="3" fillId="0" borderId="12" xfId="0" applyNumberFormat="1" applyFont="1" applyBorder="1" applyAlignment="1" applyProtection="1">
      <alignment horizontal="right" vertical="center"/>
      <protection hidden="1"/>
    </xf>
    <xf numFmtId="166" fontId="3" fillId="0" borderId="24" xfId="0" applyNumberFormat="1" applyFont="1" applyBorder="1" applyAlignment="1" applyProtection="1">
      <alignment horizontal="right" vertical="center"/>
      <protection hidden="1"/>
    </xf>
    <xf numFmtId="165" fontId="3" fillId="0" borderId="8" xfId="0" applyNumberFormat="1" applyFont="1" applyBorder="1" applyAlignment="1" applyProtection="1">
      <alignment horizontal="right" vertical="center"/>
      <protection hidden="1"/>
    </xf>
    <xf numFmtId="166" fontId="3" fillId="0" borderId="12" xfId="1" applyNumberFormat="1" applyFont="1" applyBorder="1" applyAlignment="1" applyProtection="1">
      <alignment horizontal="right"/>
      <protection hidden="1"/>
    </xf>
    <xf numFmtId="0" fontId="6" fillId="0" borderId="9" xfId="0" applyFont="1" applyBorder="1" applyAlignment="1" applyProtection="1">
      <alignment horizontal="left" vertical="center"/>
      <protection hidden="1"/>
    </xf>
    <xf numFmtId="165" fontId="3" fillId="0" borderId="12" xfId="0" applyNumberFormat="1" applyFont="1" applyBorder="1" applyAlignment="1" applyProtection="1">
      <alignment horizontal="right" vertical="center"/>
      <protection hidden="1"/>
    </xf>
    <xf numFmtId="0" fontId="6" fillId="0" borderId="9" xfId="0" applyFont="1" applyBorder="1" applyAlignment="1" applyProtection="1">
      <alignment horizontal="left" vertical="center" wrapText="1"/>
      <protection hidden="1"/>
    </xf>
    <xf numFmtId="0" fontId="0" fillId="0" borderId="15" xfId="0" applyBorder="1" applyProtection="1">
      <protection locked="0"/>
    </xf>
    <xf numFmtId="0" fontId="0" fillId="0" borderId="12" xfId="0" applyBorder="1" applyProtection="1">
      <protection locked="0"/>
    </xf>
    <xf numFmtId="0" fontId="0" fillId="6" borderId="12" xfId="0" applyFill="1" applyBorder="1" applyProtection="1">
      <protection locked="0"/>
    </xf>
    <xf numFmtId="0" fontId="5" fillId="0" borderId="12" xfId="0" applyFont="1" applyBorder="1" applyProtection="1">
      <protection locked="0"/>
    </xf>
    <xf numFmtId="164" fontId="0" fillId="0" borderId="12" xfId="0" applyNumberFormat="1" applyBorder="1" applyProtection="1">
      <protection locked="0"/>
    </xf>
    <xf numFmtId="0" fontId="12" fillId="0" borderId="0" xfId="0" applyFont="1" applyAlignment="1" applyProtection="1">
      <alignment horizontal="right"/>
      <protection hidden="1"/>
    </xf>
    <xf numFmtId="166" fontId="12" fillId="0" borderId="0" xfId="0" applyNumberFormat="1" applyFont="1" applyProtection="1">
      <protection hidden="1"/>
    </xf>
    <xf numFmtId="0" fontId="0" fillId="0" borderId="0" xfId="0" applyProtection="1">
      <protection locked="0"/>
    </xf>
    <xf numFmtId="166" fontId="3" fillId="0" borderId="12" xfId="1" applyNumberFormat="1" applyFont="1" applyBorder="1" applyAlignment="1" applyProtection="1">
      <alignment horizontal="right" vertical="center" wrapText="1"/>
      <protection hidden="1"/>
    </xf>
    <xf numFmtId="166" fontId="1" fillId="0" borderId="12" xfId="1" applyNumberFormat="1" applyFont="1" applyBorder="1" applyAlignment="1" applyProtection="1">
      <alignment horizontal="right"/>
      <protection hidden="1"/>
    </xf>
    <xf numFmtId="166" fontId="1" fillId="0" borderId="12" xfId="1" applyNumberFormat="1" applyFont="1" applyBorder="1" applyAlignment="1" applyProtection="1">
      <alignment vertical="center"/>
      <protection hidden="1"/>
    </xf>
    <xf numFmtId="0" fontId="6" fillId="0" borderId="12" xfId="0" applyFont="1" applyBorder="1" applyAlignment="1" applyProtection="1">
      <alignment horizontal="center" vertical="center" wrapText="1"/>
      <protection hidden="1"/>
    </xf>
    <xf numFmtId="0" fontId="1" fillId="0" borderId="12" xfId="0" applyFont="1" applyBorder="1" applyAlignment="1" applyProtection="1">
      <alignment horizontal="center"/>
      <protection hidden="1"/>
    </xf>
    <xf numFmtId="0" fontId="1" fillId="2" borderId="28" xfId="0" applyFont="1" applyFill="1" applyBorder="1" applyAlignment="1" applyProtection="1">
      <alignment horizontal="center" vertical="center" wrapText="1"/>
      <protection hidden="1"/>
    </xf>
    <xf numFmtId="0" fontId="1" fillId="2" borderId="29" xfId="0" applyFont="1" applyFill="1" applyBorder="1" applyAlignment="1" applyProtection="1">
      <alignment horizontal="center" vertical="center" wrapText="1"/>
      <protection hidden="1"/>
    </xf>
    <xf numFmtId="0" fontId="1" fillId="2" borderId="30" xfId="0" applyFont="1" applyFill="1" applyBorder="1" applyAlignment="1" applyProtection="1">
      <alignment horizontal="center" vertical="center" wrapText="1"/>
      <protection hidden="1"/>
    </xf>
    <xf numFmtId="0" fontId="1" fillId="2" borderId="12" xfId="0" applyFont="1" applyFill="1" applyBorder="1" applyAlignment="1" applyProtection="1">
      <alignment horizontal="center" vertical="center" wrapText="1"/>
      <protection hidden="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3" fillId="3" borderId="17" xfId="0" applyFont="1" applyFill="1" applyBorder="1" applyAlignment="1">
      <alignment horizontal="center" vertical="top" wrapText="1"/>
    </xf>
    <xf numFmtId="0" fontId="3" fillId="3" borderId="0" xfId="0" applyFont="1" applyFill="1" applyAlignment="1">
      <alignment horizontal="center" vertical="top" wrapText="1"/>
    </xf>
    <xf numFmtId="0" fontId="1" fillId="2" borderId="19"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7" xfId="0" applyFont="1" applyFill="1" applyBorder="1" applyAlignment="1" applyProtection="1">
      <alignment horizontal="center" vertical="center" wrapText="1"/>
      <protection hidden="1"/>
    </xf>
    <xf numFmtId="0" fontId="1" fillId="2" borderId="18" xfId="0" applyFont="1" applyFill="1" applyBorder="1" applyAlignment="1" applyProtection="1">
      <alignment horizontal="center" vertical="center" wrapText="1"/>
      <protection hidden="1"/>
    </xf>
    <xf numFmtId="0" fontId="1" fillId="2" borderId="21" xfId="0" applyFont="1" applyFill="1" applyBorder="1" applyAlignment="1" applyProtection="1">
      <alignment horizontal="center" vertical="center" wrapText="1"/>
      <protection hidden="1"/>
    </xf>
    <xf numFmtId="0" fontId="3" fillId="3" borderId="0" xfId="0" applyFont="1" applyFill="1" applyAlignment="1" applyProtection="1">
      <alignment horizontal="center" vertical="top" wrapText="1"/>
      <protection hidden="1"/>
    </xf>
    <xf numFmtId="0" fontId="3" fillId="3" borderId="23" xfId="0" applyFont="1" applyFill="1" applyBorder="1" applyAlignment="1" applyProtection="1">
      <alignment horizontal="center" vertical="top" wrapText="1"/>
      <protection hidden="1"/>
    </xf>
    <xf numFmtId="0" fontId="3" fillId="3" borderId="16" xfId="0" applyFont="1" applyFill="1" applyBorder="1" applyAlignment="1" applyProtection="1">
      <alignment horizontal="center" vertical="top" wrapText="1"/>
      <protection hidden="1"/>
    </xf>
    <xf numFmtId="0" fontId="3" fillId="3" borderId="16" xfId="0" applyFont="1" applyFill="1" applyBorder="1" applyAlignment="1" applyProtection="1">
      <alignment horizontal="center" vertical="center" wrapText="1"/>
      <protection hidden="1"/>
    </xf>
    <xf numFmtId="0" fontId="3" fillId="3" borderId="0" xfId="0" applyFont="1" applyFill="1" applyAlignment="1" applyProtection="1">
      <alignment horizontal="center" vertical="center" wrapText="1"/>
      <protection hidden="1"/>
    </xf>
    <xf numFmtId="0" fontId="3" fillId="3" borderId="23" xfId="0" applyFont="1" applyFill="1" applyBorder="1" applyAlignment="1" applyProtection="1">
      <alignment horizontal="center" vertical="center" wrapText="1"/>
      <protection hidden="1"/>
    </xf>
    <xf numFmtId="0" fontId="3" fillId="0" borderId="12" xfId="0" applyFont="1" applyBorder="1" applyAlignment="1" applyProtection="1">
      <alignment horizontal="left" vertical="center" wrapText="1"/>
      <protection hidden="1"/>
    </xf>
    <xf numFmtId="0" fontId="9" fillId="0" borderId="12" xfId="0" applyFont="1" applyBorder="1" applyAlignment="1" applyProtection="1">
      <alignment horizontal="left" vertical="center" wrapText="1"/>
      <protection hidden="1"/>
    </xf>
    <xf numFmtId="0" fontId="12" fillId="6" borderId="12" xfId="0" applyFont="1" applyFill="1" applyBorder="1" applyAlignment="1" applyProtection="1">
      <alignment horizontal="right"/>
      <protection hidden="1"/>
    </xf>
    <xf numFmtId="0" fontId="6" fillId="0" borderId="8" xfId="0" applyFont="1" applyBorder="1" applyAlignment="1" applyProtection="1">
      <alignment horizontal="left" vertical="center" wrapText="1"/>
      <protection hidden="1"/>
    </xf>
    <xf numFmtId="0" fontId="2" fillId="0" borderId="7" xfId="0" applyFont="1" applyBorder="1" applyAlignment="1" applyProtection="1">
      <alignment wrapText="1"/>
      <protection hidden="1"/>
    </xf>
    <xf numFmtId="0" fontId="2" fillId="0" borderId="2" xfId="0" applyFont="1" applyBorder="1" applyAlignment="1" applyProtection="1">
      <alignment wrapText="1"/>
      <protection hidden="1"/>
    </xf>
    <xf numFmtId="0" fontId="3" fillId="0" borderId="8" xfId="0" applyFont="1" applyBorder="1" applyAlignment="1" applyProtection="1">
      <alignment horizontal="left" vertical="center" wrapText="1"/>
      <protection hidden="1"/>
    </xf>
    <xf numFmtId="0" fontId="9" fillId="0" borderId="12" xfId="0" applyFont="1" applyBorder="1" applyAlignment="1" applyProtection="1">
      <alignment horizontal="left" vertical="top" wrapText="1"/>
      <protection hidden="1"/>
    </xf>
    <xf numFmtId="0" fontId="3" fillId="0" borderId="12" xfId="0" applyFont="1" applyBorder="1" applyAlignment="1" applyProtection="1">
      <alignment horizontal="left" vertical="top" wrapText="1"/>
      <protection hidden="1"/>
    </xf>
    <xf numFmtId="0" fontId="2" fillId="0" borderId="12" xfId="0" applyFont="1" applyBorder="1" applyAlignment="1" applyProtection="1">
      <alignment horizontal="left" vertical="top" wrapText="1"/>
      <protection hidden="1"/>
    </xf>
    <xf numFmtId="0" fontId="1" fillId="2" borderId="12" xfId="0" applyFont="1" applyFill="1" applyBorder="1" applyAlignment="1">
      <alignment horizontal="center" vertical="center" wrapText="1"/>
    </xf>
    <xf numFmtId="0" fontId="3" fillId="0" borderId="8" xfId="0" applyFont="1" applyBorder="1" applyAlignment="1" applyProtection="1">
      <alignment vertical="center" wrapText="1"/>
      <protection hidden="1"/>
    </xf>
    <xf numFmtId="0" fontId="9" fillId="0" borderId="7" xfId="0" applyFont="1" applyBorder="1" applyAlignment="1" applyProtection="1">
      <alignment vertical="center" wrapText="1"/>
      <protection hidden="1"/>
    </xf>
    <xf numFmtId="0" fontId="9" fillId="0" borderId="2" xfId="0" applyFont="1" applyBorder="1" applyAlignment="1" applyProtection="1">
      <alignment vertical="center" wrapText="1"/>
      <protection hidden="1"/>
    </xf>
    <xf numFmtId="0" fontId="3" fillId="0" borderId="5" xfId="0" applyFont="1" applyBorder="1" applyAlignment="1" applyProtection="1">
      <alignment horizontal="left" vertical="top" wrapText="1"/>
      <protection hidden="1"/>
    </xf>
    <xf numFmtId="0" fontId="9" fillId="0" borderId="3" xfId="0" applyFont="1" applyBorder="1" applyAlignment="1" applyProtection="1">
      <alignment vertical="top" wrapText="1"/>
      <protection hidden="1"/>
    </xf>
    <xf numFmtId="0" fontId="3" fillId="0" borderId="8" xfId="0" applyFont="1" applyBorder="1" applyAlignment="1" applyProtection="1">
      <alignment horizontal="left" vertical="top" wrapText="1"/>
      <protection hidden="1"/>
    </xf>
    <xf numFmtId="0" fontId="9" fillId="0" borderId="2" xfId="0" applyFont="1" applyBorder="1" applyAlignment="1" applyProtection="1">
      <alignment vertical="top" wrapText="1"/>
      <protection hidden="1"/>
    </xf>
    <xf numFmtId="0" fontId="9" fillId="0" borderId="12" xfId="0" applyFont="1" applyBorder="1" applyAlignment="1" applyProtection="1">
      <alignment vertical="center" wrapText="1"/>
      <protection hidden="1"/>
    </xf>
    <xf numFmtId="0" fontId="9" fillId="0" borderId="12" xfId="0" applyFont="1" applyBorder="1" applyAlignment="1" applyProtection="1">
      <alignment vertical="top" wrapText="1"/>
      <protection hidden="1"/>
    </xf>
    <xf numFmtId="0" fontId="6" fillId="0" borderId="8" xfId="0" applyFont="1" applyBorder="1" applyAlignment="1" applyProtection="1">
      <alignment vertical="center" wrapText="1"/>
      <protection hidden="1"/>
    </xf>
    <xf numFmtId="0" fontId="3" fillId="0" borderId="5" xfId="0" applyFont="1" applyBorder="1" applyAlignment="1" applyProtection="1">
      <alignment horizontal="left" vertical="center" wrapText="1"/>
      <protection hidden="1"/>
    </xf>
    <xf numFmtId="0" fontId="2" fillId="0" borderId="3" xfId="0" applyFont="1" applyBorder="1" applyAlignment="1" applyProtection="1">
      <alignment wrapText="1"/>
      <protection hidden="1"/>
    </xf>
    <xf numFmtId="0" fontId="1" fillId="2" borderId="16" xfId="0" applyFont="1" applyFill="1" applyBorder="1" applyAlignment="1">
      <alignment horizontal="center" vertical="center" wrapText="1"/>
    </xf>
    <xf numFmtId="0" fontId="1" fillId="2" borderId="0" xfId="0" applyFont="1" applyFill="1" applyAlignment="1">
      <alignment horizontal="center" vertical="center" wrapText="1"/>
    </xf>
    <xf numFmtId="0" fontId="6" fillId="0" borderId="4" xfId="0" applyFont="1" applyBorder="1" applyAlignment="1" applyProtection="1">
      <alignment horizontal="left" vertical="center" wrapText="1"/>
      <protection hidden="1"/>
    </xf>
    <xf numFmtId="0" fontId="6" fillId="0" borderId="5" xfId="0" applyFont="1" applyBorder="1" applyAlignment="1" applyProtection="1">
      <alignment horizontal="left" vertical="center" wrapText="1"/>
      <protection hidden="1"/>
    </xf>
    <xf numFmtId="0" fontId="6" fillId="0" borderId="3" xfId="0" applyFont="1" applyBorder="1" applyAlignment="1" applyProtection="1">
      <alignment horizontal="left" vertical="center" wrapText="1"/>
      <protection hidden="1"/>
    </xf>
    <xf numFmtId="0" fontId="2" fillId="0" borderId="10" xfId="0" applyFont="1" applyBorder="1" applyAlignment="1" applyProtection="1">
      <alignment wrapText="1"/>
      <protection hidden="1"/>
    </xf>
    <xf numFmtId="0" fontId="6" fillId="5" borderId="12"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0" fontId="3" fillId="4" borderId="8" xfId="0" applyFont="1" applyFill="1" applyBorder="1" applyAlignment="1" applyProtection="1">
      <alignment horizontal="left" vertical="center" wrapText="1"/>
      <protection hidden="1"/>
    </xf>
    <xf numFmtId="0" fontId="6" fillId="0" borderId="14" xfId="0" applyFont="1" applyBorder="1" applyAlignment="1" applyProtection="1">
      <alignment horizontal="left" vertical="center" wrapText="1"/>
      <protection hidden="1"/>
    </xf>
    <xf numFmtId="0" fontId="6" fillId="0" borderId="15" xfId="0" applyFont="1" applyBorder="1" applyAlignment="1" applyProtection="1">
      <alignment horizontal="left" vertical="center" wrapText="1"/>
      <protection hidden="1"/>
    </xf>
    <xf numFmtId="0" fontId="6" fillId="0" borderId="12" xfId="0" applyFont="1" applyBorder="1" applyAlignment="1" applyProtection="1">
      <alignment horizontal="left" vertical="center" wrapText="1"/>
      <protection hidden="1"/>
    </xf>
    <xf numFmtId="0" fontId="6" fillId="0" borderId="12" xfId="0" applyFont="1" applyBorder="1" applyAlignment="1" applyProtection="1">
      <alignment horizontal="left" vertical="top" wrapText="1"/>
      <protection hidden="1"/>
    </xf>
    <xf numFmtId="0" fontId="5" fillId="0" borderId="12" xfId="0" applyFont="1" applyBorder="1" applyAlignment="1" applyProtection="1">
      <alignment horizontal="left" vertical="top" wrapText="1"/>
      <protection locked="0"/>
    </xf>
    <xf numFmtId="0" fontId="0" fillId="0" borderId="12" xfId="0" applyBorder="1" applyAlignment="1" applyProtection="1">
      <alignment horizontal="left" vertical="top"/>
      <protection locked="0"/>
    </xf>
    <xf numFmtId="0" fontId="12" fillId="7" borderId="12" xfId="0" applyFont="1" applyFill="1" applyBorder="1" applyAlignment="1" applyProtection="1">
      <alignment horizontal="right"/>
      <protection hidden="1"/>
    </xf>
    <xf numFmtId="166" fontId="12" fillId="7" borderId="24" xfId="0" applyNumberFormat="1" applyFont="1" applyFill="1" applyBorder="1" applyProtection="1">
      <protection hidden="1"/>
    </xf>
    <xf numFmtId="0" fontId="0" fillId="7" borderId="12" xfId="0" applyFill="1" applyBorder="1" applyProtection="1">
      <protection locked="0"/>
    </xf>
    <xf numFmtId="0" fontId="5" fillId="0" borderId="0" xfId="0" applyFont="1" applyAlignment="1" applyProtection="1">
      <alignment horizontal="left" wrapText="1"/>
      <protection locked="0"/>
    </xf>
    <xf numFmtId="0" fontId="0" fillId="0" borderId="0" xfId="0" applyAlignment="1" applyProtection="1">
      <alignment horizontal="left"/>
      <protection locked="0"/>
    </xf>
  </cellXfs>
  <cellStyles count="4">
    <cellStyle name="Moneda" xfId="1" builtinId="4"/>
    <cellStyle name="Moneda [0]" xfId="3" builtinId="7"/>
    <cellStyle name="Normal" xfId="0" builtinId="0"/>
    <cellStyle name="Normal 2" xfId="2" xr:uid="{C02A50A9-D97A-4980-8D7E-661B0AA42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3.xml"/><Relationship Id="rId12" Type="http://schemas.openxmlformats.org/officeDocument/2006/relationships/theme" Target="theme/theme1.xml"/><Relationship Id="rId17" Type="http://schemas.openxmlformats.org/officeDocument/2006/relationships/customXml" Target="../customXml/item2.xml"/><Relationship Id="rId16" Type="http://schemas.openxmlformats.org/officeDocument/2006/relationships/customXml" Target="../customXml/item1.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calcChain" Target="calcChain.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C101E-5689-4CE0-802A-72E1649E880E}">
  <dimension ref="A1:O480"/>
  <sheetViews>
    <sheetView tabSelected="1" topLeftCell="A463" zoomScale="60" zoomScaleNormal="60" workbookViewId="0">
      <selection activeCell="M478" sqref="M478"/>
    </sheetView>
  </sheetViews>
  <sheetFormatPr baseColWidth="10" defaultRowHeight="14" x14ac:dyDescent="0.3"/>
  <cols>
    <col min="1" max="1" width="38.58203125" style="4" customWidth="1"/>
    <col min="2" max="2" width="41.75" style="4" customWidth="1"/>
    <col min="3" max="3" width="16.25" customWidth="1"/>
    <col min="4" max="4" width="19.33203125" hidden="1" customWidth="1"/>
    <col min="5" max="5" width="21.25" hidden="1" customWidth="1"/>
    <col min="6" max="6" width="18.58203125" hidden="1" customWidth="1"/>
    <col min="7" max="7" width="22.9140625" customWidth="1"/>
    <col min="8" max="8" width="25.5" customWidth="1"/>
    <col min="9" max="9" width="12.4140625" bestFit="1" customWidth="1"/>
  </cols>
  <sheetData>
    <row r="1" spans="1:8" ht="64" customHeight="1" x14ac:dyDescent="0.3">
      <c r="A1" s="110" t="s">
        <v>458</v>
      </c>
      <c r="B1" s="111"/>
      <c r="C1" s="111"/>
      <c r="D1" s="111"/>
      <c r="E1" s="111"/>
      <c r="F1" s="111"/>
      <c r="G1" s="111"/>
      <c r="H1" s="112"/>
    </row>
    <row r="2" spans="1:8" ht="207" customHeight="1" x14ac:dyDescent="0.3">
      <c r="A2" s="162" t="s">
        <v>461</v>
      </c>
      <c r="B2" s="163"/>
      <c r="C2" s="163"/>
      <c r="D2" s="163"/>
      <c r="E2" s="163"/>
      <c r="F2" s="163"/>
      <c r="G2" s="163"/>
      <c r="H2" s="163"/>
    </row>
    <row r="3" spans="1:8" ht="20.5" customHeight="1" x14ac:dyDescent="0.3">
      <c r="A3" s="115" t="s">
        <v>0</v>
      </c>
      <c r="B3" s="116"/>
      <c r="C3" s="116"/>
      <c r="D3" s="116"/>
      <c r="E3" s="116"/>
      <c r="F3" s="116"/>
      <c r="G3" s="116"/>
      <c r="H3" s="116"/>
    </row>
    <row r="4" spans="1:8" ht="36" customHeight="1" x14ac:dyDescent="0.3">
      <c r="A4" s="113" t="s">
        <v>1</v>
      </c>
      <c r="B4" s="114"/>
      <c r="C4" s="114"/>
      <c r="D4" s="114"/>
      <c r="E4" s="114"/>
      <c r="F4" s="114"/>
      <c r="G4" s="114"/>
      <c r="H4" s="114"/>
    </row>
    <row r="5" spans="1:8" ht="46.5" x14ac:dyDescent="0.3">
      <c r="A5" s="3" t="s">
        <v>2</v>
      </c>
      <c r="B5" s="3" t="s">
        <v>3</v>
      </c>
      <c r="C5" s="3" t="s">
        <v>4</v>
      </c>
      <c r="D5" s="136" t="s">
        <v>5</v>
      </c>
      <c r="E5" s="136"/>
      <c r="F5" s="136"/>
      <c r="G5" s="3" t="s">
        <v>460</v>
      </c>
      <c r="H5" s="3" t="s">
        <v>457</v>
      </c>
    </row>
    <row r="6" spans="1:8" ht="157.5" customHeight="1" x14ac:dyDescent="0.3">
      <c r="A6" s="6" t="s">
        <v>6</v>
      </c>
      <c r="B6" s="7" t="s">
        <v>7</v>
      </c>
      <c r="C6" s="8" t="s">
        <v>8</v>
      </c>
      <c r="D6" s="9">
        <v>608222</v>
      </c>
      <c r="E6" s="9">
        <v>300000</v>
      </c>
      <c r="F6" s="10">
        <v>494557.24259577849</v>
      </c>
      <c r="G6" s="11">
        <f>(D6+E6+F6)/3</f>
        <v>467593.08086525952</v>
      </c>
      <c r="H6" s="93"/>
    </row>
    <row r="7" spans="1:8" ht="117" customHeight="1" x14ac:dyDescent="0.3">
      <c r="A7" s="12" t="s">
        <v>9</v>
      </c>
      <c r="B7" s="13" t="s">
        <v>10</v>
      </c>
      <c r="C7" s="14" t="s">
        <v>8</v>
      </c>
      <c r="D7" s="15">
        <v>727222</v>
      </c>
      <c r="E7" s="15">
        <v>280000</v>
      </c>
      <c r="F7" s="16">
        <v>577388</v>
      </c>
      <c r="G7" s="17">
        <f t="shared" ref="G7:G46" si="0">(D7+E7+F7)/3</f>
        <v>528203.33333333337</v>
      </c>
      <c r="H7" s="94"/>
    </row>
    <row r="8" spans="1:8" ht="181" customHeight="1" x14ac:dyDescent="0.3">
      <c r="A8" s="12" t="s">
        <v>11</v>
      </c>
      <c r="B8" s="13" t="s">
        <v>12</v>
      </c>
      <c r="C8" s="14" t="s">
        <v>8</v>
      </c>
      <c r="D8" s="15">
        <v>925555</v>
      </c>
      <c r="E8" s="15">
        <v>400000</v>
      </c>
      <c r="F8" s="16">
        <v>654500</v>
      </c>
      <c r="G8" s="17">
        <f t="shared" si="0"/>
        <v>660018.33333333337</v>
      </c>
      <c r="H8" s="94"/>
    </row>
    <row r="9" spans="1:8" ht="148" customHeight="1" x14ac:dyDescent="0.3">
      <c r="A9" s="12" t="s">
        <v>13</v>
      </c>
      <c r="B9" s="13" t="s">
        <v>14</v>
      </c>
      <c r="C9" s="14" t="s">
        <v>8</v>
      </c>
      <c r="D9" s="15">
        <v>416500</v>
      </c>
      <c r="E9" s="15">
        <v>220000</v>
      </c>
      <c r="F9" s="16">
        <v>337669.64</v>
      </c>
      <c r="G9" s="17">
        <f t="shared" si="0"/>
        <v>324723.21333333332</v>
      </c>
      <c r="H9" s="94"/>
    </row>
    <row r="10" spans="1:8" ht="216.5" customHeight="1" x14ac:dyDescent="0.3">
      <c r="A10" s="12" t="s">
        <v>15</v>
      </c>
      <c r="B10" s="13" t="s">
        <v>16</v>
      </c>
      <c r="C10" s="14" t="s">
        <v>8</v>
      </c>
      <c r="D10" s="15">
        <v>462777</v>
      </c>
      <c r="E10" s="15">
        <v>250000</v>
      </c>
      <c r="F10" s="16">
        <v>361469.64</v>
      </c>
      <c r="G10" s="17">
        <f t="shared" si="0"/>
        <v>358082.21333333338</v>
      </c>
      <c r="H10" s="94"/>
    </row>
    <row r="11" spans="1:8" ht="33" customHeight="1" x14ac:dyDescent="0.3">
      <c r="A11" s="137" t="s">
        <v>17</v>
      </c>
      <c r="B11" s="140" t="s">
        <v>18</v>
      </c>
      <c r="C11" s="14" t="s">
        <v>19</v>
      </c>
      <c r="D11" s="15">
        <v>3332000</v>
      </c>
      <c r="E11" s="15">
        <v>850000</v>
      </c>
      <c r="F11" s="16">
        <v>1785000</v>
      </c>
      <c r="G11" s="17">
        <f t="shared" si="0"/>
        <v>1989000</v>
      </c>
      <c r="H11" s="94"/>
    </row>
    <row r="12" spans="1:8" ht="48.5" customHeight="1" x14ac:dyDescent="0.3">
      <c r="A12" s="138"/>
      <c r="B12" s="141"/>
      <c r="C12" s="14" t="s">
        <v>20</v>
      </c>
      <c r="D12" s="15">
        <v>6664000</v>
      </c>
      <c r="E12" s="15">
        <v>1050000</v>
      </c>
      <c r="F12" s="16">
        <v>2380000</v>
      </c>
      <c r="G12" s="17">
        <f t="shared" si="0"/>
        <v>3364666.6666666665</v>
      </c>
      <c r="H12" s="94"/>
    </row>
    <row r="13" spans="1:8" ht="15.5" x14ac:dyDescent="0.3">
      <c r="A13" s="138"/>
      <c r="B13" s="140" t="s">
        <v>21</v>
      </c>
      <c r="C13" s="14" t="s">
        <v>19</v>
      </c>
      <c r="D13" s="15">
        <v>2975000</v>
      </c>
      <c r="E13" s="15">
        <v>600000</v>
      </c>
      <c r="F13" s="16">
        <v>2023000</v>
      </c>
      <c r="G13" s="17">
        <f t="shared" si="0"/>
        <v>1866000</v>
      </c>
      <c r="H13" s="94"/>
    </row>
    <row r="14" spans="1:8" ht="82" customHeight="1" x14ac:dyDescent="0.3">
      <c r="A14" s="139"/>
      <c r="B14" s="141"/>
      <c r="C14" s="14" t="s">
        <v>20</v>
      </c>
      <c r="D14" s="15">
        <v>5950000</v>
      </c>
      <c r="E14" s="15">
        <v>850000</v>
      </c>
      <c r="F14" s="16">
        <v>2618000</v>
      </c>
      <c r="G14" s="17">
        <f t="shared" si="0"/>
        <v>3139333.3333333335</v>
      </c>
      <c r="H14" s="94"/>
    </row>
    <row r="15" spans="1:8" ht="61.5" customHeight="1" x14ac:dyDescent="0.3">
      <c r="A15" s="137" t="s">
        <v>22</v>
      </c>
      <c r="B15" s="140" t="s">
        <v>23</v>
      </c>
      <c r="C15" s="14" t="s">
        <v>19</v>
      </c>
      <c r="D15" s="15">
        <v>1983333</v>
      </c>
      <c r="E15" s="15">
        <v>700000</v>
      </c>
      <c r="F15" s="16">
        <v>553350</v>
      </c>
      <c r="G15" s="17">
        <f t="shared" si="0"/>
        <v>1078894.3333333333</v>
      </c>
      <c r="H15" s="94"/>
    </row>
    <row r="16" spans="1:8" ht="23" customHeight="1" x14ac:dyDescent="0.3">
      <c r="A16" s="139"/>
      <c r="B16" s="141"/>
      <c r="C16" s="14" t="s">
        <v>20</v>
      </c>
      <c r="D16" s="15">
        <v>3966666</v>
      </c>
      <c r="E16" s="15">
        <v>1000000</v>
      </c>
      <c r="F16" s="16">
        <v>672350</v>
      </c>
      <c r="G16" s="17">
        <f t="shared" si="0"/>
        <v>1879672</v>
      </c>
      <c r="H16" s="94"/>
    </row>
    <row r="17" spans="1:8" ht="27" customHeight="1" x14ac:dyDescent="0.3">
      <c r="A17" s="132" t="s">
        <v>24</v>
      </c>
      <c r="B17" s="142" t="s">
        <v>25</v>
      </c>
      <c r="C17" s="20" t="s">
        <v>26</v>
      </c>
      <c r="D17" s="15">
        <v>674333</v>
      </c>
      <c r="E17" s="15">
        <v>900000</v>
      </c>
      <c r="F17" s="16">
        <v>773500</v>
      </c>
      <c r="G17" s="17">
        <f t="shared" si="0"/>
        <v>782611</v>
      </c>
      <c r="H17" s="94"/>
    </row>
    <row r="18" spans="1:8" ht="72.5" customHeight="1" x14ac:dyDescent="0.3">
      <c r="A18" s="139"/>
      <c r="B18" s="143"/>
      <c r="C18" s="20" t="s">
        <v>27</v>
      </c>
      <c r="D18" s="15">
        <v>674333</v>
      </c>
      <c r="E18" s="15">
        <v>900000</v>
      </c>
      <c r="F18" s="16">
        <v>773500</v>
      </c>
      <c r="G18" s="17">
        <f t="shared" si="0"/>
        <v>782611</v>
      </c>
      <c r="H18" s="94"/>
    </row>
    <row r="19" spans="1:8" ht="15.5" x14ac:dyDescent="0.3">
      <c r="A19" s="132" t="s">
        <v>28</v>
      </c>
      <c r="B19" s="142" t="s">
        <v>29</v>
      </c>
      <c r="C19" s="20" t="s">
        <v>26</v>
      </c>
      <c r="D19" s="15">
        <v>608222</v>
      </c>
      <c r="E19" s="15">
        <v>750000</v>
      </c>
      <c r="F19" s="16">
        <v>547400</v>
      </c>
      <c r="G19" s="17">
        <f t="shared" si="0"/>
        <v>635207.33333333337</v>
      </c>
      <c r="H19" s="94"/>
    </row>
    <row r="20" spans="1:8" ht="95" customHeight="1" x14ac:dyDescent="0.35">
      <c r="A20" s="139"/>
      <c r="B20" s="143"/>
      <c r="C20" s="21" t="s">
        <v>27</v>
      </c>
      <c r="D20" s="15">
        <v>60822</v>
      </c>
      <c r="E20" s="15">
        <v>750000</v>
      </c>
      <c r="F20" s="16">
        <v>547400</v>
      </c>
      <c r="G20" s="17">
        <f t="shared" si="0"/>
        <v>452740.66666666669</v>
      </c>
      <c r="H20" s="94"/>
    </row>
    <row r="21" spans="1:8" ht="72" customHeight="1" x14ac:dyDescent="0.3">
      <c r="A21" s="18" t="s">
        <v>30</v>
      </c>
      <c r="B21" s="22" t="s">
        <v>31</v>
      </c>
      <c r="C21" s="23" t="s">
        <v>32</v>
      </c>
      <c r="D21" s="15">
        <v>178500</v>
      </c>
      <c r="E21" s="15">
        <v>200000</v>
      </c>
      <c r="F21" s="16">
        <v>297500</v>
      </c>
      <c r="G21" s="17">
        <f t="shared" si="0"/>
        <v>225333.33333333334</v>
      </c>
      <c r="H21" s="94"/>
    </row>
    <row r="22" spans="1:8" ht="64" customHeight="1" x14ac:dyDescent="0.3">
      <c r="A22" s="126" t="s">
        <v>33</v>
      </c>
      <c r="B22" s="134" t="s">
        <v>34</v>
      </c>
      <c r="C22" s="25" t="s">
        <v>19</v>
      </c>
      <c r="D22" s="15">
        <v>1322222</v>
      </c>
      <c r="E22" s="15">
        <v>833000</v>
      </c>
      <c r="F22" s="16">
        <v>714000</v>
      </c>
      <c r="G22" s="17">
        <f t="shared" si="0"/>
        <v>956407.33333333337</v>
      </c>
      <c r="H22" s="94"/>
    </row>
    <row r="23" spans="1:8" ht="69" customHeight="1" x14ac:dyDescent="0.3">
      <c r="A23" s="144"/>
      <c r="B23" s="145"/>
      <c r="C23" s="25" t="s">
        <v>20</v>
      </c>
      <c r="D23" s="15">
        <v>2644444</v>
      </c>
      <c r="E23" s="15">
        <v>1600000</v>
      </c>
      <c r="F23" s="16">
        <v>833000</v>
      </c>
      <c r="G23" s="17">
        <f t="shared" si="0"/>
        <v>1692481.3333333333</v>
      </c>
      <c r="H23" s="94"/>
    </row>
    <row r="24" spans="1:8" ht="93" x14ac:dyDescent="0.3">
      <c r="A24" s="26" t="s">
        <v>35</v>
      </c>
      <c r="B24" s="13" t="s">
        <v>36</v>
      </c>
      <c r="C24" s="28" t="s">
        <v>37</v>
      </c>
      <c r="D24" s="15">
        <v>682266</v>
      </c>
      <c r="E24" s="15">
        <v>515000</v>
      </c>
      <c r="F24" s="16">
        <v>499800</v>
      </c>
      <c r="G24" s="17">
        <f t="shared" si="0"/>
        <v>565688.66666666663</v>
      </c>
      <c r="H24" s="94"/>
    </row>
    <row r="25" spans="1:8" ht="98" customHeight="1" x14ac:dyDescent="0.3">
      <c r="A25" s="26" t="s">
        <v>38</v>
      </c>
      <c r="B25" s="27" t="s">
        <v>39</v>
      </c>
      <c r="C25" s="28" t="s">
        <v>40</v>
      </c>
      <c r="D25" s="15">
        <v>502444</v>
      </c>
      <c r="E25" s="15">
        <v>430000</v>
      </c>
      <c r="F25" s="16">
        <v>476595</v>
      </c>
      <c r="G25" s="17">
        <f t="shared" si="0"/>
        <v>469679.66666666669</v>
      </c>
      <c r="H25" s="94"/>
    </row>
    <row r="26" spans="1:8" ht="46.5" x14ac:dyDescent="0.3">
      <c r="A26" s="29" t="s">
        <v>41</v>
      </c>
      <c r="B26" s="27" t="s">
        <v>42</v>
      </c>
      <c r="C26" s="28" t="s">
        <v>40</v>
      </c>
      <c r="D26" s="15">
        <v>264444</v>
      </c>
      <c r="E26" s="15">
        <v>300000</v>
      </c>
      <c r="F26" s="30">
        <v>571200</v>
      </c>
      <c r="G26" s="17">
        <f t="shared" si="0"/>
        <v>378548</v>
      </c>
      <c r="H26" s="94"/>
    </row>
    <row r="27" spans="1:8" ht="162.5" customHeight="1" x14ac:dyDescent="0.3">
      <c r="A27" s="29" t="s">
        <v>43</v>
      </c>
      <c r="B27" s="31" t="s">
        <v>7</v>
      </c>
      <c r="C27" s="25" t="s">
        <v>8</v>
      </c>
      <c r="D27" s="15">
        <v>608222</v>
      </c>
      <c r="E27" s="15">
        <v>333333.33333333331</v>
      </c>
      <c r="F27" s="16">
        <v>850850</v>
      </c>
      <c r="G27" s="17">
        <f t="shared" si="0"/>
        <v>597468.44444444438</v>
      </c>
      <c r="H27" s="94"/>
    </row>
    <row r="28" spans="1:8" ht="116.5" customHeight="1" x14ac:dyDescent="0.3">
      <c r="A28" s="6" t="s">
        <v>44</v>
      </c>
      <c r="B28" s="7" t="s">
        <v>10</v>
      </c>
      <c r="C28" s="8" t="s">
        <v>8</v>
      </c>
      <c r="D28" s="9">
        <v>727222</v>
      </c>
      <c r="E28" s="9">
        <v>311111.11111111112</v>
      </c>
      <c r="F28" s="16">
        <v>1053388</v>
      </c>
      <c r="G28" s="17">
        <f t="shared" si="0"/>
        <v>697240.37037037034</v>
      </c>
      <c r="H28" s="94"/>
    </row>
    <row r="29" spans="1:8" ht="176" customHeight="1" x14ac:dyDescent="0.3">
      <c r="A29" s="32" t="s">
        <v>45</v>
      </c>
      <c r="B29" s="13" t="s">
        <v>12</v>
      </c>
      <c r="C29" s="14" t="s">
        <v>8</v>
      </c>
      <c r="D29" s="15">
        <v>925555</v>
      </c>
      <c r="E29" s="15">
        <v>444444.44444444444</v>
      </c>
      <c r="F29" s="16">
        <v>1011500</v>
      </c>
      <c r="G29" s="17">
        <f t="shared" si="0"/>
        <v>793833.1481481482</v>
      </c>
      <c r="H29" s="94"/>
    </row>
    <row r="30" spans="1:8" ht="145" customHeight="1" x14ac:dyDescent="0.3">
      <c r="A30" s="12" t="s">
        <v>46</v>
      </c>
      <c r="B30" s="13" t="s">
        <v>14</v>
      </c>
      <c r="C30" s="14" t="s">
        <v>8</v>
      </c>
      <c r="D30" s="15">
        <v>416500</v>
      </c>
      <c r="E30" s="15">
        <v>244444.44444444444</v>
      </c>
      <c r="F30" s="16">
        <v>467908</v>
      </c>
      <c r="G30" s="17">
        <f t="shared" si="0"/>
        <v>376284.14814814815</v>
      </c>
      <c r="H30" s="94"/>
    </row>
    <row r="31" spans="1:8" ht="215.5" customHeight="1" x14ac:dyDescent="0.3">
      <c r="A31" s="12" t="s">
        <v>47</v>
      </c>
      <c r="B31" s="13" t="s">
        <v>16</v>
      </c>
      <c r="C31" s="14" t="s">
        <v>8</v>
      </c>
      <c r="D31" s="15">
        <v>462777</v>
      </c>
      <c r="E31" s="15">
        <v>277777.77777777775</v>
      </c>
      <c r="F31" s="16">
        <v>479808</v>
      </c>
      <c r="G31" s="17">
        <f t="shared" si="0"/>
        <v>406787.59259259258</v>
      </c>
      <c r="H31" s="94"/>
    </row>
    <row r="32" spans="1:8" ht="39" customHeight="1" x14ac:dyDescent="0.3">
      <c r="A32" s="137" t="s">
        <v>48</v>
      </c>
      <c r="B32" s="140" t="s">
        <v>49</v>
      </c>
      <c r="C32" s="14" t="s">
        <v>19</v>
      </c>
      <c r="D32" s="15">
        <v>3332000</v>
      </c>
      <c r="E32" s="15">
        <v>944444.44444444438</v>
      </c>
      <c r="F32" s="16">
        <v>2261000</v>
      </c>
      <c r="G32" s="17">
        <f t="shared" si="0"/>
        <v>2179148.1481481479</v>
      </c>
      <c r="H32" s="94"/>
    </row>
    <row r="33" spans="1:9" ht="50" customHeight="1" x14ac:dyDescent="0.3">
      <c r="A33" s="138"/>
      <c r="B33" s="141"/>
      <c r="C33" s="14" t="s">
        <v>20</v>
      </c>
      <c r="D33" s="15">
        <v>6664000</v>
      </c>
      <c r="E33" s="15">
        <v>1166666.6666666667</v>
      </c>
      <c r="F33" s="16">
        <v>2737000</v>
      </c>
      <c r="G33" s="17">
        <f t="shared" si="0"/>
        <v>3522555.555555556</v>
      </c>
      <c r="H33" s="94"/>
    </row>
    <row r="34" spans="1:9" ht="38" customHeight="1" x14ac:dyDescent="0.3">
      <c r="A34" s="138"/>
      <c r="B34" s="140" t="s">
        <v>21</v>
      </c>
      <c r="C34" s="14" t="s">
        <v>19</v>
      </c>
      <c r="D34" s="15">
        <v>2975000</v>
      </c>
      <c r="E34" s="15">
        <v>666666.66666666663</v>
      </c>
      <c r="F34" s="16">
        <v>2380000</v>
      </c>
      <c r="G34" s="17">
        <f t="shared" si="0"/>
        <v>2007222.222222222</v>
      </c>
      <c r="H34" s="94"/>
    </row>
    <row r="35" spans="1:9" ht="42" customHeight="1" x14ac:dyDescent="0.3">
      <c r="A35" s="139"/>
      <c r="B35" s="141"/>
      <c r="C35" s="14" t="s">
        <v>20</v>
      </c>
      <c r="D35" s="15">
        <v>5950000</v>
      </c>
      <c r="E35" s="15">
        <v>944444.44444444438</v>
      </c>
      <c r="F35" s="16">
        <v>2856000</v>
      </c>
      <c r="G35" s="17">
        <f t="shared" si="0"/>
        <v>3250148.1481481479</v>
      </c>
      <c r="H35" s="94"/>
    </row>
    <row r="36" spans="1:9" ht="39.5" customHeight="1" x14ac:dyDescent="0.3">
      <c r="A36" s="137" t="s">
        <v>50</v>
      </c>
      <c r="B36" s="140" t="s">
        <v>23</v>
      </c>
      <c r="C36" s="14" t="s">
        <v>19</v>
      </c>
      <c r="D36" s="15">
        <v>1983333</v>
      </c>
      <c r="E36" s="15">
        <v>777777.77777777775</v>
      </c>
      <c r="F36" s="16">
        <v>1029350</v>
      </c>
      <c r="G36" s="17">
        <f t="shared" si="0"/>
        <v>1263486.9259259261</v>
      </c>
      <c r="H36" s="94"/>
    </row>
    <row r="37" spans="1:9" ht="59.5" customHeight="1" x14ac:dyDescent="0.3">
      <c r="A37" s="139"/>
      <c r="B37" s="141"/>
      <c r="C37" s="14" t="s">
        <v>20</v>
      </c>
      <c r="D37" s="15">
        <v>3966666</v>
      </c>
      <c r="E37" s="15">
        <v>1111111.111111111</v>
      </c>
      <c r="F37" s="16">
        <v>1148350</v>
      </c>
      <c r="G37" s="17">
        <f t="shared" si="0"/>
        <v>2075375.7037037036</v>
      </c>
      <c r="H37" s="94"/>
    </row>
    <row r="38" spans="1:9" ht="63.5" customHeight="1" x14ac:dyDescent="0.3">
      <c r="A38" s="132" t="s">
        <v>51</v>
      </c>
      <c r="B38" s="142" t="s">
        <v>25</v>
      </c>
      <c r="C38" s="20" t="s">
        <v>26</v>
      </c>
      <c r="D38" s="15">
        <v>674333</v>
      </c>
      <c r="E38" s="15">
        <v>1000000</v>
      </c>
      <c r="F38" s="16">
        <v>1011500</v>
      </c>
      <c r="G38" s="17">
        <f t="shared" si="0"/>
        <v>895277.66666666663</v>
      </c>
      <c r="H38" s="94"/>
    </row>
    <row r="39" spans="1:9" ht="101" customHeight="1" x14ac:dyDescent="0.3">
      <c r="A39" s="139"/>
      <c r="B39" s="143"/>
      <c r="C39" s="20" t="s">
        <v>27</v>
      </c>
      <c r="D39" s="15">
        <v>674333</v>
      </c>
      <c r="E39" s="15">
        <v>1000000</v>
      </c>
      <c r="F39" s="16">
        <v>1011500</v>
      </c>
      <c r="G39" s="17">
        <f t="shared" si="0"/>
        <v>895277.66666666663</v>
      </c>
      <c r="H39" s="94"/>
    </row>
    <row r="40" spans="1:9" ht="36.5" customHeight="1" x14ac:dyDescent="0.3">
      <c r="A40" s="132" t="s">
        <v>52</v>
      </c>
      <c r="B40" s="142" t="s">
        <v>29</v>
      </c>
      <c r="C40" s="20" t="s">
        <v>26</v>
      </c>
      <c r="D40" s="15">
        <v>608222</v>
      </c>
      <c r="E40" s="15">
        <v>833333.33333333326</v>
      </c>
      <c r="F40" s="16">
        <v>618800</v>
      </c>
      <c r="G40" s="17">
        <f t="shared" si="0"/>
        <v>686785.11111111112</v>
      </c>
      <c r="H40" s="94"/>
    </row>
    <row r="41" spans="1:9" ht="75.5" customHeight="1" x14ac:dyDescent="0.3">
      <c r="A41" s="139"/>
      <c r="B41" s="143"/>
      <c r="C41" s="20" t="s">
        <v>27</v>
      </c>
      <c r="D41" s="15">
        <v>60822</v>
      </c>
      <c r="E41" s="15">
        <v>833333.33333333326</v>
      </c>
      <c r="F41" s="16">
        <v>618800</v>
      </c>
      <c r="G41" s="17">
        <f t="shared" si="0"/>
        <v>504318.44444444444</v>
      </c>
      <c r="H41" s="94"/>
    </row>
    <row r="42" spans="1:9" ht="96.5" customHeight="1" x14ac:dyDescent="0.3">
      <c r="A42" s="12" t="s">
        <v>53</v>
      </c>
      <c r="B42" s="33" t="s">
        <v>31</v>
      </c>
      <c r="C42" s="14" t="s">
        <v>32</v>
      </c>
      <c r="D42" s="15">
        <v>178500</v>
      </c>
      <c r="E42" s="15">
        <v>222222.22222222222</v>
      </c>
      <c r="F42" s="16">
        <v>416500</v>
      </c>
      <c r="G42" s="17">
        <f t="shared" si="0"/>
        <v>272407.40740740742</v>
      </c>
      <c r="H42" s="94"/>
    </row>
    <row r="43" spans="1:9" ht="46.5" customHeight="1" x14ac:dyDescent="0.3">
      <c r="A43" s="132" t="s">
        <v>54</v>
      </c>
      <c r="B43" s="142" t="s">
        <v>34</v>
      </c>
      <c r="C43" s="14" t="s">
        <v>19</v>
      </c>
      <c r="D43" s="15">
        <v>1322222</v>
      </c>
      <c r="E43" s="15">
        <v>925555.5555555555</v>
      </c>
      <c r="F43" s="16">
        <v>892500</v>
      </c>
      <c r="G43" s="17">
        <f t="shared" si="0"/>
        <v>1046759.1851851852</v>
      </c>
      <c r="H43" s="94"/>
    </row>
    <row r="44" spans="1:9" ht="82.5" customHeight="1" x14ac:dyDescent="0.3">
      <c r="A44" s="139"/>
      <c r="B44" s="143"/>
      <c r="C44" s="14" t="s">
        <v>20</v>
      </c>
      <c r="D44" s="15">
        <v>2644444</v>
      </c>
      <c r="E44" s="15">
        <v>1777777.7777777778</v>
      </c>
      <c r="F44" s="16">
        <v>1011500</v>
      </c>
      <c r="G44" s="17">
        <f t="shared" si="0"/>
        <v>1811240.5925925926</v>
      </c>
      <c r="H44" s="94"/>
    </row>
    <row r="45" spans="1:9" ht="95.5" customHeight="1" x14ac:dyDescent="0.3">
      <c r="A45" s="26" t="s">
        <v>55</v>
      </c>
      <c r="B45" s="27" t="s">
        <v>56</v>
      </c>
      <c r="C45" s="28" t="s">
        <v>37</v>
      </c>
      <c r="D45" s="15">
        <v>502444</v>
      </c>
      <c r="E45" s="15">
        <v>572222.22222222225</v>
      </c>
      <c r="F45" s="16">
        <v>536095</v>
      </c>
      <c r="G45" s="17">
        <f t="shared" si="0"/>
        <v>536920.40740740742</v>
      </c>
      <c r="H45" s="94"/>
    </row>
    <row r="46" spans="1:9" ht="98" customHeight="1" x14ac:dyDescent="0.3">
      <c r="A46" s="26" t="s">
        <v>57</v>
      </c>
      <c r="B46" s="27" t="s">
        <v>56</v>
      </c>
      <c r="C46" s="28" t="s">
        <v>37</v>
      </c>
      <c r="D46" s="15">
        <v>682266</v>
      </c>
      <c r="E46" s="15">
        <v>477777.77777777775</v>
      </c>
      <c r="F46" s="16">
        <v>571200</v>
      </c>
      <c r="G46" s="17">
        <f t="shared" si="0"/>
        <v>577081.25925925921</v>
      </c>
      <c r="H46" s="94"/>
    </row>
    <row r="47" spans="1:9" ht="20" x14ac:dyDescent="0.4">
      <c r="A47" s="128" t="s">
        <v>438</v>
      </c>
      <c r="B47" s="128"/>
      <c r="C47" s="128"/>
      <c r="D47" s="128"/>
      <c r="E47" s="128"/>
      <c r="F47" s="128"/>
      <c r="G47" s="34">
        <f>SUM(G6:G46)</f>
        <v>46993112.989013411</v>
      </c>
      <c r="H47" s="95"/>
      <c r="I47" s="2"/>
    </row>
    <row r="48" spans="1:9" ht="21.5" customHeight="1" x14ac:dyDescent="0.3">
      <c r="A48" s="117" t="s">
        <v>58</v>
      </c>
      <c r="B48" s="118"/>
      <c r="C48" s="118"/>
      <c r="D48" s="118"/>
      <c r="E48" s="118"/>
      <c r="F48" s="118"/>
      <c r="G48" s="118"/>
      <c r="H48" s="119"/>
    </row>
    <row r="49" spans="1:8" ht="38" customHeight="1" x14ac:dyDescent="0.3">
      <c r="A49" s="120" t="s">
        <v>59</v>
      </c>
      <c r="B49" s="120"/>
      <c r="C49" s="120"/>
      <c r="D49" s="120"/>
      <c r="E49" s="120"/>
      <c r="F49" s="120"/>
      <c r="G49" s="120"/>
      <c r="H49" s="121"/>
    </row>
    <row r="50" spans="1:8" ht="46.5" x14ac:dyDescent="0.3">
      <c r="A50" s="1" t="s">
        <v>2</v>
      </c>
      <c r="B50" s="35" t="s">
        <v>3</v>
      </c>
      <c r="C50" s="35" t="s">
        <v>4</v>
      </c>
      <c r="D50" s="149" t="s">
        <v>60</v>
      </c>
      <c r="E50" s="150"/>
      <c r="F50" s="150"/>
      <c r="G50" s="36" t="s">
        <v>460</v>
      </c>
      <c r="H50" s="3" t="s">
        <v>457</v>
      </c>
    </row>
    <row r="51" spans="1:8" ht="28" customHeight="1" x14ac:dyDescent="0.3">
      <c r="A51" s="134" t="s">
        <v>61</v>
      </c>
      <c r="B51" s="134" t="s">
        <v>62</v>
      </c>
      <c r="C51" s="24" t="s">
        <v>63</v>
      </c>
      <c r="D51" s="37">
        <v>105777</v>
      </c>
      <c r="E51" s="37">
        <v>45000</v>
      </c>
      <c r="F51" s="38">
        <v>56840.35</v>
      </c>
      <c r="G51" s="39">
        <f>AVERAGE(D51:F51)</f>
        <v>69205.78333333334</v>
      </c>
      <c r="H51" s="94"/>
    </row>
    <row r="52" spans="1:8" ht="28" customHeight="1" x14ac:dyDescent="0.3">
      <c r="A52" s="135"/>
      <c r="B52" s="135"/>
      <c r="C52" s="24" t="s">
        <v>64</v>
      </c>
      <c r="D52" s="37">
        <v>103133</v>
      </c>
      <c r="E52" s="37">
        <v>40000</v>
      </c>
      <c r="F52" s="38">
        <v>50949.85</v>
      </c>
      <c r="G52" s="39">
        <f t="shared" ref="G52:G114" si="1">AVERAGE(D52:F52)</f>
        <v>64694.283333333333</v>
      </c>
      <c r="H52" s="94"/>
    </row>
    <row r="53" spans="1:8" ht="34.5" customHeight="1" x14ac:dyDescent="0.3">
      <c r="A53" s="135"/>
      <c r="B53" s="135"/>
      <c r="C53" s="24" t="s">
        <v>65</v>
      </c>
      <c r="D53" s="37">
        <v>100488</v>
      </c>
      <c r="E53" s="37">
        <v>35000</v>
      </c>
      <c r="F53" s="38">
        <v>46865.770000000004</v>
      </c>
      <c r="G53" s="39">
        <f t="shared" si="1"/>
        <v>60784.590000000004</v>
      </c>
      <c r="H53" s="94"/>
    </row>
    <row r="54" spans="1:8" ht="24.5" customHeight="1" x14ac:dyDescent="0.3">
      <c r="A54" s="134" t="s">
        <v>66</v>
      </c>
      <c r="B54" s="134" t="s">
        <v>67</v>
      </c>
      <c r="C54" s="24" t="s">
        <v>63</v>
      </c>
      <c r="D54" s="37">
        <v>158666</v>
      </c>
      <c r="E54" s="37">
        <v>43000</v>
      </c>
      <c r="F54" s="38">
        <v>63604.31</v>
      </c>
      <c r="G54" s="39">
        <f t="shared" si="1"/>
        <v>88423.436666666661</v>
      </c>
      <c r="H54" s="94"/>
    </row>
    <row r="55" spans="1:8" ht="26.5" customHeight="1" x14ac:dyDescent="0.3">
      <c r="A55" s="135"/>
      <c r="B55" s="135"/>
      <c r="C55" s="24" t="s">
        <v>64</v>
      </c>
      <c r="D55" s="37">
        <v>152055</v>
      </c>
      <c r="E55" s="37">
        <v>38000</v>
      </c>
      <c r="F55" s="38">
        <v>59738</v>
      </c>
      <c r="G55" s="39">
        <f t="shared" si="1"/>
        <v>83264.333333333328</v>
      </c>
      <c r="H55" s="94"/>
    </row>
    <row r="56" spans="1:8" ht="36" customHeight="1" x14ac:dyDescent="0.3">
      <c r="A56" s="135"/>
      <c r="B56" s="135"/>
      <c r="C56" s="24" t="s">
        <v>65</v>
      </c>
      <c r="D56" s="37">
        <v>145444</v>
      </c>
      <c r="E56" s="37">
        <v>33000</v>
      </c>
      <c r="F56" s="38">
        <v>57417.5</v>
      </c>
      <c r="G56" s="39">
        <f t="shared" si="1"/>
        <v>78620.5</v>
      </c>
      <c r="H56" s="94"/>
    </row>
    <row r="57" spans="1:8" ht="15.5" x14ac:dyDescent="0.3">
      <c r="A57" s="134" t="s">
        <v>68</v>
      </c>
      <c r="B57" s="134" t="s">
        <v>69</v>
      </c>
      <c r="C57" s="24" t="s">
        <v>70</v>
      </c>
      <c r="D57" s="37">
        <v>6611</v>
      </c>
      <c r="E57" s="40">
        <v>1400</v>
      </c>
      <c r="F57" s="38">
        <v>1249.5</v>
      </c>
      <c r="G57" s="39">
        <f t="shared" si="1"/>
        <v>3086.8333333333335</v>
      </c>
      <c r="H57" s="94"/>
    </row>
    <row r="58" spans="1:8" ht="15.5" x14ac:dyDescent="0.3">
      <c r="A58" s="135"/>
      <c r="B58" s="135"/>
      <c r="C58" s="24" t="s">
        <v>71</v>
      </c>
      <c r="D58" s="37">
        <v>5288</v>
      </c>
      <c r="E58" s="37">
        <v>1200</v>
      </c>
      <c r="F58" s="38">
        <v>1130.5</v>
      </c>
      <c r="G58" s="39">
        <f t="shared" si="1"/>
        <v>2539.5</v>
      </c>
      <c r="H58" s="94"/>
    </row>
    <row r="59" spans="1:8" ht="18" customHeight="1" x14ac:dyDescent="0.3">
      <c r="A59" s="135"/>
      <c r="B59" s="135"/>
      <c r="C59" s="24" t="s">
        <v>72</v>
      </c>
      <c r="D59" s="37">
        <v>5024</v>
      </c>
      <c r="E59" s="37">
        <v>1000</v>
      </c>
      <c r="F59" s="38">
        <v>1041.25</v>
      </c>
      <c r="G59" s="39">
        <f t="shared" si="1"/>
        <v>2355.0833333333335</v>
      </c>
      <c r="H59" s="94"/>
    </row>
    <row r="60" spans="1:8" ht="15.5" x14ac:dyDescent="0.3">
      <c r="A60" s="134" t="s">
        <v>73</v>
      </c>
      <c r="B60" s="134" t="s">
        <v>74</v>
      </c>
      <c r="C60" s="24" t="s">
        <v>75</v>
      </c>
      <c r="D60" s="37">
        <v>7933</v>
      </c>
      <c r="E60" s="37">
        <v>8500</v>
      </c>
      <c r="F60" s="38">
        <v>1773.1</v>
      </c>
      <c r="G60" s="39">
        <f t="shared" si="1"/>
        <v>6068.7</v>
      </c>
      <c r="H60" s="94"/>
    </row>
    <row r="61" spans="1:8" ht="15.5" x14ac:dyDescent="0.3">
      <c r="A61" s="135"/>
      <c r="B61" s="135"/>
      <c r="C61" s="24" t="s">
        <v>76</v>
      </c>
      <c r="D61" s="37">
        <v>7801</v>
      </c>
      <c r="E61" s="37">
        <v>7600</v>
      </c>
      <c r="F61" s="38">
        <v>1648.15</v>
      </c>
      <c r="G61" s="39">
        <f t="shared" si="1"/>
        <v>5683.05</v>
      </c>
      <c r="H61" s="94"/>
    </row>
    <row r="62" spans="1:8" ht="15.5" x14ac:dyDescent="0.3">
      <c r="A62" s="135"/>
      <c r="B62" s="135"/>
      <c r="C62" s="24" t="s">
        <v>77</v>
      </c>
      <c r="D62" s="37">
        <v>7668</v>
      </c>
      <c r="E62" s="37">
        <v>7000</v>
      </c>
      <c r="F62" s="38">
        <v>1547</v>
      </c>
      <c r="G62" s="39">
        <f t="shared" si="1"/>
        <v>5405</v>
      </c>
      <c r="H62" s="94"/>
    </row>
    <row r="63" spans="1:8" ht="15.5" x14ac:dyDescent="0.3">
      <c r="A63" s="135"/>
      <c r="B63" s="135"/>
      <c r="C63" s="24" t="s">
        <v>78</v>
      </c>
      <c r="D63" s="37">
        <v>7272</v>
      </c>
      <c r="E63" s="37">
        <v>3000</v>
      </c>
      <c r="F63" s="38">
        <v>1487.5</v>
      </c>
      <c r="G63" s="39">
        <f t="shared" si="1"/>
        <v>3919.8333333333335</v>
      </c>
      <c r="H63" s="94"/>
    </row>
    <row r="64" spans="1:8" ht="15.5" x14ac:dyDescent="0.3">
      <c r="A64" s="161" t="s">
        <v>79</v>
      </c>
      <c r="B64" s="134" t="s">
        <v>80</v>
      </c>
      <c r="C64" s="24" t="s">
        <v>75</v>
      </c>
      <c r="D64" s="37">
        <v>9255</v>
      </c>
      <c r="E64" s="37">
        <v>14200</v>
      </c>
      <c r="F64" s="38">
        <v>6545</v>
      </c>
      <c r="G64" s="39">
        <f t="shared" si="1"/>
        <v>10000</v>
      </c>
      <c r="H64" s="94"/>
    </row>
    <row r="65" spans="1:8" ht="15.5" x14ac:dyDescent="0.3">
      <c r="A65" s="135"/>
      <c r="B65" s="135"/>
      <c r="C65" s="24" t="s">
        <v>76</v>
      </c>
      <c r="D65" s="37">
        <v>9123</v>
      </c>
      <c r="E65" s="37">
        <v>13600</v>
      </c>
      <c r="F65" s="38">
        <v>6307</v>
      </c>
      <c r="G65" s="39">
        <f t="shared" si="1"/>
        <v>9676.6666666666661</v>
      </c>
      <c r="H65" s="94"/>
    </row>
    <row r="66" spans="1:8" ht="15.5" x14ac:dyDescent="0.3">
      <c r="A66" s="135"/>
      <c r="B66" s="135"/>
      <c r="C66" s="24" t="s">
        <v>77</v>
      </c>
      <c r="D66" s="37">
        <v>8991</v>
      </c>
      <c r="E66" s="37">
        <v>12700</v>
      </c>
      <c r="F66" s="38">
        <v>6128.5</v>
      </c>
      <c r="G66" s="39">
        <f t="shared" si="1"/>
        <v>9273.1666666666661</v>
      </c>
      <c r="H66" s="94"/>
    </row>
    <row r="67" spans="1:8" ht="15.5" x14ac:dyDescent="0.3">
      <c r="A67" s="135"/>
      <c r="B67" s="135"/>
      <c r="C67" s="24" t="s">
        <v>78</v>
      </c>
      <c r="D67" s="37">
        <v>8594</v>
      </c>
      <c r="E67" s="37">
        <v>9500</v>
      </c>
      <c r="F67" s="38">
        <v>5932.15</v>
      </c>
      <c r="G67" s="39">
        <f t="shared" si="1"/>
        <v>8008.7166666666672</v>
      </c>
      <c r="H67" s="94"/>
    </row>
    <row r="68" spans="1:8" ht="15.5" x14ac:dyDescent="0.3">
      <c r="A68" s="135"/>
      <c r="B68" s="134" t="s">
        <v>81</v>
      </c>
      <c r="C68" s="24" t="s">
        <v>75</v>
      </c>
      <c r="D68" s="37">
        <v>9255</v>
      </c>
      <c r="E68" s="37">
        <v>14200</v>
      </c>
      <c r="F68" s="38">
        <v>6545</v>
      </c>
      <c r="G68" s="39">
        <f t="shared" si="1"/>
        <v>10000</v>
      </c>
      <c r="H68" s="94"/>
    </row>
    <row r="69" spans="1:8" ht="15.5" x14ac:dyDescent="0.3">
      <c r="A69" s="135"/>
      <c r="B69" s="135"/>
      <c r="C69" s="24" t="s">
        <v>76</v>
      </c>
      <c r="D69" s="37">
        <v>9123</v>
      </c>
      <c r="E69" s="37">
        <v>13600</v>
      </c>
      <c r="F69" s="38">
        <v>6307</v>
      </c>
      <c r="G69" s="39">
        <f t="shared" si="1"/>
        <v>9676.6666666666661</v>
      </c>
      <c r="H69" s="94"/>
    </row>
    <row r="70" spans="1:8" ht="15.5" x14ac:dyDescent="0.3">
      <c r="A70" s="135"/>
      <c r="B70" s="135"/>
      <c r="C70" s="24" t="s">
        <v>77</v>
      </c>
      <c r="D70" s="37">
        <v>8991</v>
      </c>
      <c r="E70" s="37">
        <v>12700</v>
      </c>
      <c r="F70" s="38">
        <v>6128.5</v>
      </c>
      <c r="G70" s="39">
        <f t="shared" si="1"/>
        <v>9273.1666666666661</v>
      </c>
      <c r="H70" s="94"/>
    </row>
    <row r="71" spans="1:8" ht="15.5" x14ac:dyDescent="0.3">
      <c r="A71" s="135"/>
      <c r="B71" s="135"/>
      <c r="C71" s="24" t="s">
        <v>78</v>
      </c>
      <c r="D71" s="37">
        <v>8594</v>
      </c>
      <c r="E71" s="37">
        <v>9500</v>
      </c>
      <c r="F71" s="38">
        <v>5932.15</v>
      </c>
      <c r="G71" s="39">
        <f t="shared" si="1"/>
        <v>8008.7166666666672</v>
      </c>
      <c r="H71" s="94"/>
    </row>
    <row r="72" spans="1:8" ht="15.5" x14ac:dyDescent="0.3">
      <c r="A72" s="135"/>
      <c r="B72" s="134" t="s">
        <v>82</v>
      </c>
      <c r="C72" s="24" t="s">
        <v>75</v>
      </c>
      <c r="D72" s="37">
        <v>26444</v>
      </c>
      <c r="E72" s="37">
        <v>14200</v>
      </c>
      <c r="F72" s="38">
        <v>9608.06</v>
      </c>
      <c r="G72" s="39">
        <f t="shared" si="1"/>
        <v>16750.686666666665</v>
      </c>
      <c r="H72" s="94"/>
    </row>
    <row r="73" spans="1:8" ht="15.5" x14ac:dyDescent="0.3">
      <c r="A73" s="135"/>
      <c r="B73" s="135"/>
      <c r="C73" s="24" t="s">
        <v>76</v>
      </c>
      <c r="D73" s="37">
        <v>23800</v>
      </c>
      <c r="E73" s="40">
        <v>13300</v>
      </c>
      <c r="F73" s="38">
        <v>9311.75</v>
      </c>
      <c r="G73" s="39">
        <f t="shared" si="1"/>
        <v>15470.583333333334</v>
      </c>
      <c r="H73" s="94"/>
    </row>
    <row r="74" spans="1:8" ht="15.5" x14ac:dyDescent="0.3">
      <c r="A74" s="135"/>
      <c r="B74" s="135"/>
      <c r="C74" s="24" t="s">
        <v>77</v>
      </c>
      <c r="D74" s="37">
        <v>22477</v>
      </c>
      <c r="E74" s="37">
        <v>12500</v>
      </c>
      <c r="F74" s="38">
        <v>9044</v>
      </c>
      <c r="G74" s="39">
        <f t="shared" si="1"/>
        <v>14673.666666666666</v>
      </c>
      <c r="H74" s="94"/>
    </row>
    <row r="75" spans="1:8" ht="15.5" x14ac:dyDescent="0.3">
      <c r="A75" s="135"/>
      <c r="B75" s="135"/>
      <c r="C75" s="24" t="s">
        <v>78</v>
      </c>
      <c r="D75" s="37">
        <v>22345</v>
      </c>
      <c r="E75" s="37">
        <v>12000</v>
      </c>
      <c r="F75" s="38">
        <v>8865.5</v>
      </c>
      <c r="G75" s="39">
        <f t="shared" si="1"/>
        <v>14403.5</v>
      </c>
      <c r="H75" s="94"/>
    </row>
    <row r="76" spans="1:8" ht="51" customHeight="1" x14ac:dyDescent="0.3">
      <c r="A76" s="24" t="s">
        <v>83</v>
      </c>
      <c r="B76" s="24" t="s">
        <v>84</v>
      </c>
      <c r="C76" s="24" t="s">
        <v>85</v>
      </c>
      <c r="D76" s="37">
        <v>211555</v>
      </c>
      <c r="E76" s="37">
        <v>140000</v>
      </c>
      <c r="F76" s="38">
        <v>56397.67</v>
      </c>
      <c r="G76" s="39">
        <f t="shared" si="1"/>
        <v>135984.22333333333</v>
      </c>
      <c r="H76" s="94"/>
    </row>
    <row r="77" spans="1:8" ht="50.5" customHeight="1" x14ac:dyDescent="0.3">
      <c r="A77" s="24" t="s">
        <v>86</v>
      </c>
      <c r="B77" s="24" t="s">
        <v>87</v>
      </c>
      <c r="C77" s="24" t="s">
        <v>85</v>
      </c>
      <c r="D77" s="37">
        <v>595000</v>
      </c>
      <c r="E77" s="37">
        <v>300000</v>
      </c>
      <c r="F77" s="38">
        <v>489492.22</v>
      </c>
      <c r="G77" s="39">
        <f t="shared" si="1"/>
        <v>461497.40666666668</v>
      </c>
      <c r="H77" s="94"/>
    </row>
    <row r="78" spans="1:8" ht="15.5" x14ac:dyDescent="0.3">
      <c r="A78" s="134" t="s">
        <v>88</v>
      </c>
      <c r="B78" s="134" t="s">
        <v>89</v>
      </c>
      <c r="C78" s="24" t="s">
        <v>90</v>
      </c>
      <c r="D78" s="37">
        <v>251222</v>
      </c>
      <c r="E78" s="37">
        <v>600</v>
      </c>
      <c r="F78" s="38">
        <v>618.79999999999995</v>
      </c>
      <c r="G78" s="39">
        <f t="shared" si="1"/>
        <v>84146.933333333334</v>
      </c>
      <c r="H78" s="94"/>
    </row>
    <row r="79" spans="1:8" ht="31" x14ac:dyDescent="0.3">
      <c r="A79" s="135"/>
      <c r="B79" s="135"/>
      <c r="C79" s="24" t="s">
        <v>91</v>
      </c>
      <c r="D79" s="37">
        <v>248577</v>
      </c>
      <c r="E79" s="37">
        <v>500</v>
      </c>
      <c r="F79" s="38">
        <v>511.7</v>
      </c>
      <c r="G79" s="39">
        <f t="shared" si="1"/>
        <v>83196.233333333337</v>
      </c>
      <c r="H79" s="94"/>
    </row>
    <row r="80" spans="1:8" ht="15.5" x14ac:dyDescent="0.3">
      <c r="A80" s="135"/>
      <c r="B80" s="135"/>
      <c r="C80" s="24" t="s">
        <v>92</v>
      </c>
      <c r="D80" s="37">
        <v>238000</v>
      </c>
      <c r="E80" s="37">
        <v>460</v>
      </c>
      <c r="F80" s="38">
        <v>476</v>
      </c>
      <c r="G80" s="39">
        <f t="shared" si="1"/>
        <v>79645.333333333328</v>
      </c>
      <c r="H80" s="94"/>
    </row>
    <row r="81" spans="1:8" ht="35" customHeight="1" x14ac:dyDescent="0.3">
      <c r="A81" s="24" t="s">
        <v>93</v>
      </c>
      <c r="B81" s="24" t="s">
        <v>94</v>
      </c>
      <c r="C81" s="24" t="s">
        <v>85</v>
      </c>
      <c r="D81" s="37">
        <v>211555</v>
      </c>
      <c r="E81" s="37">
        <v>63000</v>
      </c>
      <c r="F81" s="38">
        <v>52598</v>
      </c>
      <c r="G81" s="39">
        <f t="shared" si="1"/>
        <v>109051</v>
      </c>
      <c r="H81" s="94"/>
    </row>
    <row r="82" spans="1:8" ht="20.5" customHeight="1" x14ac:dyDescent="0.3">
      <c r="A82" s="24" t="s">
        <v>95</v>
      </c>
      <c r="B82" s="24" t="s">
        <v>96</v>
      </c>
      <c r="C82" s="24" t="s">
        <v>85</v>
      </c>
      <c r="D82" s="37">
        <v>211555</v>
      </c>
      <c r="E82" s="37">
        <v>110000</v>
      </c>
      <c r="F82" s="38">
        <v>89384.47</v>
      </c>
      <c r="G82" s="39">
        <f t="shared" si="1"/>
        <v>136979.82333333333</v>
      </c>
      <c r="H82" s="94"/>
    </row>
    <row r="83" spans="1:8" ht="15.5" x14ac:dyDescent="0.3">
      <c r="A83" s="161" t="s">
        <v>97</v>
      </c>
      <c r="B83" s="161" t="s">
        <v>98</v>
      </c>
      <c r="C83" s="24" t="s">
        <v>75</v>
      </c>
      <c r="D83" s="42">
        <v>330555</v>
      </c>
      <c r="E83" s="42">
        <v>240000</v>
      </c>
      <c r="F83" s="38">
        <v>148619.1</v>
      </c>
      <c r="G83" s="39">
        <f t="shared" si="1"/>
        <v>239724.69999999998</v>
      </c>
      <c r="H83" s="94"/>
    </row>
    <row r="84" spans="1:8" ht="15.5" x14ac:dyDescent="0.3">
      <c r="A84" s="161"/>
      <c r="B84" s="161"/>
      <c r="C84" s="24" t="s">
        <v>76</v>
      </c>
      <c r="D84" s="42">
        <v>329233</v>
      </c>
      <c r="E84" s="42">
        <v>220000</v>
      </c>
      <c r="F84" s="38">
        <v>137564</v>
      </c>
      <c r="G84" s="39">
        <f t="shared" si="1"/>
        <v>228932.33333333334</v>
      </c>
      <c r="H84" s="94"/>
    </row>
    <row r="85" spans="1:8" ht="15.5" x14ac:dyDescent="0.3">
      <c r="A85" s="161"/>
      <c r="B85" s="161"/>
      <c r="C85" s="24" t="s">
        <v>77</v>
      </c>
      <c r="D85" s="42">
        <v>317333</v>
      </c>
      <c r="E85" s="42">
        <v>215000</v>
      </c>
      <c r="F85" s="38">
        <v>129591</v>
      </c>
      <c r="G85" s="39">
        <f t="shared" si="1"/>
        <v>220641.33333333334</v>
      </c>
      <c r="H85" s="94"/>
    </row>
    <row r="86" spans="1:8" ht="15.5" x14ac:dyDescent="0.3">
      <c r="A86" s="161"/>
      <c r="B86" s="161"/>
      <c r="C86" s="24" t="s">
        <v>78</v>
      </c>
      <c r="D86" s="42">
        <v>310722</v>
      </c>
      <c r="E86" s="42">
        <v>204000</v>
      </c>
      <c r="F86" s="38">
        <v>121737</v>
      </c>
      <c r="G86" s="39">
        <f t="shared" si="1"/>
        <v>212153</v>
      </c>
      <c r="H86" s="94"/>
    </row>
    <row r="87" spans="1:8" ht="15.5" x14ac:dyDescent="0.3">
      <c r="A87" s="161" t="s">
        <v>99</v>
      </c>
      <c r="B87" s="161" t="s">
        <v>100</v>
      </c>
      <c r="C87" s="24" t="s">
        <v>75</v>
      </c>
      <c r="D87" s="42">
        <v>52888</v>
      </c>
      <c r="E87" s="42">
        <v>75833</v>
      </c>
      <c r="F87" s="38">
        <v>35833.279999999999</v>
      </c>
      <c r="G87" s="39">
        <f t="shared" si="1"/>
        <v>54851.426666666666</v>
      </c>
      <c r="H87" s="94"/>
    </row>
    <row r="88" spans="1:8" ht="15.5" x14ac:dyDescent="0.3">
      <c r="A88" s="161"/>
      <c r="B88" s="161"/>
      <c r="C88" s="24" t="s">
        <v>76</v>
      </c>
      <c r="D88" s="42">
        <v>50244</v>
      </c>
      <c r="E88" s="42">
        <v>64200</v>
      </c>
      <c r="F88" s="38">
        <v>34248.199999999997</v>
      </c>
      <c r="G88" s="39">
        <f t="shared" si="1"/>
        <v>49564.066666666673</v>
      </c>
      <c r="H88" s="94"/>
    </row>
    <row r="89" spans="1:8" ht="15.5" x14ac:dyDescent="0.3">
      <c r="A89" s="161"/>
      <c r="B89" s="161"/>
      <c r="C89" s="24" t="s">
        <v>77</v>
      </c>
      <c r="D89" s="42">
        <v>48922</v>
      </c>
      <c r="E89" s="42">
        <v>60000</v>
      </c>
      <c r="F89" s="38">
        <v>32368</v>
      </c>
      <c r="G89" s="39">
        <f t="shared" si="1"/>
        <v>47096.666666666664</v>
      </c>
      <c r="H89" s="94"/>
    </row>
    <row r="90" spans="1:8" ht="15.5" x14ac:dyDescent="0.3">
      <c r="A90" s="161"/>
      <c r="B90" s="161"/>
      <c r="C90" s="24" t="s">
        <v>78</v>
      </c>
      <c r="D90" s="42">
        <v>47600</v>
      </c>
      <c r="E90" s="42">
        <v>59000</v>
      </c>
      <c r="F90" s="38">
        <v>30940</v>
      </c>
      <c r="G90" s="39">
        <f t="shared" si="1"/>
        <v>45846.666666666664</v>
      </c>
      <c r="H90" s="94"/>
    </row>
    <row r="91" spans="1:8" ht="15.5" x14ac:dyDescent="0.3">
      <c r="A91" s="134" t="s">
        <v>101</v>
      </c>
      <c r="B91" s="134"/>
      <c r="C91" s="24" t="s">
        <v>90</v>
      </c>
      <c r="D91" s="37">
        <v>5950</v>
      </c>
      <c r="E91" s="37">
        <v>1500</v>
      </c>
      <c r="F91" s="38">
        <v>2122.96</v>
      </c>
      <c r="G91" s="39">
        <f t="shared" si="1"/>
        <v>3190.9866666666662</v>
      </c>
      <c r="H91" s="94"/>
    </row>
    <row r="92" spans="1:8" ht="31" x14ac:dyDescent="0.3">
      <c r="A92" s="134"/>
      <c r="B92" s="134"/>
      <c r="C92" s="24" t="s">
        <v>91</v>
      </c>
      <c r="D92" s="37">
        <v>5685</v>
      </c>
      <c r="E92" s="37">
        <v>1420</v>
      </c>
      <c r="F92" s="38">
        <v>1906.38</v>
      </c>
      <c r="G92" s="39">
        <f t="shared" si="1"/>
        <v>3003.7933333333335</v>
      </c>
      <c r="H92" s="94"/>
    </row>
    <row r="93" spans="1:8" ht="15.5" x14ac:dyDescent="0.3">
      <c r="A93" s="134"/>
      <c r="B93" s="134"/>
      <c r="C93" s="24" t="s">
        <v>92</v>
      </c>
      <c r="D93" s="37">
        <v>5288</v>
      </c>
      <c r="E93" s="37">
        <v>1380</v>
      </c>
      <c r="F93" s="38">
        <v>1771.91</v>
      </c>
      <c r="G93" s="39">
        <f t="shared" si="1"/>
        <v>2813.3033333333333</v>
      </c>
      <c r="H93" s="94"/>
    </row>
    <row r="94" spans="1:8" ht="15.5" x14ac:dyDescent="0.3">
      <c r="A94" s="134" t="s">
        <v>102</v>
      </c>
      <c r="B94" s="133" t="s">
        <v>103</v>
      </c>
      <c r="C94" s="41" t="s">
        <v>75</v>
      </c>
      <c r="D94" s="37">
        <v>5288</v>
      </c>
      <c r="E94" s="37">
        <v>3600</v>
      </c>
      <c r="F94" s="38">
        <v>1011.5</v>
      </c>
      <c r="G94" s="39">
        <f t="shared" si="1"/>
        <v>3299.8333333333335</v>
      </c>
      <c r="H94" s="94"/>
    </row>
    <row r="95" spans="1:8" ht="15.5" x14ac:dyDescent="0.3">
      <c r="A95" s="134"/>
      <c r="B95" s="133"/>
      <c r="C95" s="41" t="s">
        <v>64</v>
      </c>
      <c r="D95" s="37">
        <v>4627</v>
      </c>
      <c r="E95" s="37">
        <v>3480</v>
      </c>
      <c r="F95" s="38">
        <v>862.75</v>
      </c>
      <c r="G95" s="39">
        <f t="shared" si="1"/>
        <v>2989.9166666666665</v>
      </c>
      <c r="H95" s="94"/>
    </row>
    <row r="96" spans="1:8" ht="15.5" x14ac:dyDescent="0.3">
      <c r="A96" s="134"/>
      <c r="B96" s="133"/>
      <c r="C96" s="41" t="s">
        <v>65</v>
      </c>
      <c r="D96" s="37">
        <v>4231</v>
      </c>
      <c r="E96" s="37">
        <v>3380</v>
      </c>
      <c r="F96" s="38">
        <v>714</v>
      </c>
      <c r="G96" s="39">
        <f t="shared" si="1"/>
        <v>2775</v>
      </c>
      <c r="H96" s="94"/>
    </row>
    <row r="97" spans="1:8" ht="15.5" x14ac:dyDescent="0.3">
      <c r="A97" s="134" t="s">
        <v>104</v>
      </c>
      <c r="B97" s="133" t="s">
        <v>105</v>
      </c>
      <c r="C97" s="41" t="s">
        <v>75</v>
      </c>
      <c r="D97" s="37">
        <v>11900</v>
      </c>
      <c r="E97" s="37">
        <v>7600</v>
      </c>
      <c r="F97" s="38">
        <v>10710</v>
      </c>
      <c r="G97" s="39">
        <f t="shared" si="1"/>
        <v>10070</v>
      </c>
      <c r="H97" s="94"/>
    </row>
    <row r="98" spans="1:8" ht="15.5" x14ac:dyDescent="0.3">
      <c r="A98" s="134"/>
      <c r="B98" s="133"/>
      <c r="C98" s="41" t="s">
        <v>64</v>
      </c>
      <c r="D98" s="37">
        <v>11503</v>
      </c>
      <c r="E98" s="37">
        <v>7550</v>
      </c>
      <c r="F98" s="38">
        <v>9311.75</v>
      </c>
      <c r="G98" s="39">
        <f t="shared" si="1"/>
        <v>9454.9166666666661</v>
      </c>
      <c r="H98" s="94"/>
    </row>
    <row r="99" spans="1:8" ht="15.5" x14ac:dyDescent="0.3">
      <c r="A99" s="134"/>
      <c r="B99" s="133"/>
      <c r="C99" s="41" t="s">
        <v>65</v>
      </c>
      <c r="D99" s="37">
        <v>11371</v>
      </c>
      <c r="E99" s="37">
        <v>7500</v>
      </c>
      <c r="F99" s="38">
        <v>7735</v>
      </c>
      <c r="G99" s="39">
        <f t="shared" si="1"/>
        <v>8868.6666666666661</v>
      </c>
      <c r="H99" s="94"/>
    </row>
    <row r="100" spans="1:8" ht="15.5" x14ac:dyDescent="0.3">
      <c r="A100" s="134" t="s">
        <v>106</v>
      </c>
      <c r="B100" s="133" t="s">
        <v>107</v>
      </c>
      <c r="C100" s="41" t="s">
        <v>75</v>
      </c>
      <c r="D100" s="37">
        <v>52888</v>
      </c>
      <c r="E100" s="37">
        <v>54000</v>
      </c>
      <c r="F100" s="38">
        <v>21420</v>
      </c>
      <c r="G100" s="39">
        <f t="shared" si="1"/>
        <v>42769.333333333336</v>
      </c>
      <c r="H100" s="94"/>
    </row>
    <row r="101" spans="1:8" ht="15.5" x14ac:dyDescent="0.3">
      <c r="A101" s="134"/>
      <c r="B101" s="133"/>
      <c r="C101" s="41" t="s">
        <v>64</v>
      </c>
      <c r="D101" s="37">
        <v>51566</v>
      </c>
      <c r="E101" s="37">
        <v>53500</v>
      </c>
      <c r="F101" s="38">
        <v>19658.8</v>
      </c>
      <c r="G101" s="39">
        <f t="shared" si="1"/>
        <v>41574.933333333334</v>
      </c>
      <c r="H101" s="94"/>
    </row>
    <row r="102" spans="1:8" ht="15.5" x14ac:dyDescent="0.3">
      <c r="A102" s="134"/>
      <c r="B102" s="133"/>
      <c r="C102" s="41" t="s">
        <v>65</v>
      </c>
      <c r="D102" s="37">
        <v>50244</v>
      </c>
      <c r="E102" s="37">
        <v>53000</v>
      </c>
      <c r="F102" s="38">
        <v>18134.41</v>
      </c>
      <c r="G102" s="39">
        <f t="shared" si="1"/>
        <v>40459.47</v>
      </c>
      <c r="H102" s="94"/>
    </row>
    <row r="103" spans="1:8" ht="15.5" x14ac:dyDescent="0.3">
      <c r="A103" s="134" t="s">
        <v>108</v>
      </c>
      <c r="B103" s="133" t="s">
        <v>109</v>
      </c>
      <c r="C103" s="41" t="s">
        <v>75</v>
      </c>
      <c r="D103" s="37">
        <v>6611</v>
      </c>
      <c r="E103" s="37">
        <v>1000</v>
      </c>
      <c r="F103" s="38">
        <v>535.5</v>
      </c>
      <c r="G103" s="39">
        <f t="shared" si="1"/>
        <v>2715.5</v>
      </c>
      <c r="H103" s="94"/>
    </row>
    <row r="104" spans="1:8" ht="15.5" x14ac:dyDescent="0.3">
      <c r="A104" s="134"/>
      <c r="B104" s="133"/>
      <c r="C104" s="41" t="s">
        <v>64</v>
      </c>
      <c r="D104" s="37">
        <v>5950</v>
      </c>
      <c r="E104" s="37">
        <v>750</v>
      </c>
      <c r="F104" s="38">
        <v>446.25</v>
      </c>
      <c r="G104" s="39">
        <f t="shared" si="1"/>
        <v>2382.0833333333335</v>
      </c>
      <c r="H104" s="94"/>
    </row>
    <row r="105" spans="1:8" ht="15.5" x14ac:dyDescent="0.3">
      <c r="A105" s="134"/>
      <c r="B105" s="133"/>
      <c r="C105" s="41" t="s">
        <v>65</v>
      </c>
      <c r="D105" s="37">
        <v>5288</v>
      </c>
      <c r="E105" s="37">
        <v>500</v>
      </c>
      <c r="F105" s="38">
        <v>309.39999999999998</v>
      </c>
      <c r="G105" s="39">
        <f t="shared" si="1"/>
        <v>2032.4666666666665</v>
      </c>
      <c r="H105" s="94"/>
    </row>
    <row r="106" spans="1:8" ht="15.5" x14ac:dyDescent="0.3">
      <c r="A106" s="134" t="s">
        <v>110</v>
      </c>
      <c r="B106" s="133" t="s">
        <v>111</v>
      </c>
      <c r="C106" s="41" t="s">
        <v>75</v>
      </c>
      <c r="D106" s="37">
        <v>52888</v>
      </c>
      <c r="E106" s="37">
        <v>15000</v>
      </c>
      <c r="F106" s="38">
        <v>19992</v>
      </c>
      <c r="G106" s="39">
        <f t="shared" si="1"/>
        <v>29293.333333333332</v>
      </c>
      <c r="H106" s="94"/>
    </row>
    <row r="107" spans="1:8" ht="15.5" x14ac:dyDescent="0.3">
      <c r="A107" s="134"/>
      <c r="B107" s="133"/>
      <c r="C107" s="41" t="s">
        <v>64</v>
      </c>
      <c r="D107" s="37">
        <v>47600</v>
      </c>
      <c r="E107" s="37">
        <v>14000</v>
      </c>
      <c r="F107" s="38">
        <v>18754.400000000001</v>
      </c>
      <c r="G107" s="39">
        <f t="shared" si="1"/>
        <v>26784.799999999999</v>
      </c>
      <c r="H107" s="94"/>
    </row>
    <row r="108" spans="1:8" ht="15.5" x14ac:dyDescent="0.3">
      <c r="A108" s="134"/>
      <c r="B108" s="133"/>
      <c r="C108" s="41" t="s">
        <v>65</v>
      </c>
      <c r="D108" s="37">
        <v>44955</v>
      </c>
      <c r="E108" s="37">
        <v>13000</v>
      </c>
      <c r="F108" s="38">
        <v>17719.099999999999</v>
      </c>
      <c r="G108" s="39">
        <f t="shared" si="1"/>
        <v>25224.7</v>
      </c>
      <c r="H108" s="94"/>
    </row>
    <row r="109" spans="1:8" ht="15.5" x14ac:dyDescent="0.3">
      <c r="A109" s="134" t="s">
        <v>112</v>
      </c>
      <c r="B109" s="133" t="s">
        <v>113</v>
      </c>
      <c r="C109" s="41" t="s">
        <v>75</v>
      </c>
      <c r="D109" s="37">
        <v>50244</v>
      </c>
      <c r="E109" s="37">
        <v>14000</v>
      </c>
      <c r="F109" s="38">
        <v>19456.5</v>
      </c>
      <c r="G109" s="39">
        <f t="shared" si="1"/>
        <v>27900.166666666668</v>
      </c>
      <c r="H109" s="94"/>
    </row>
    <row r="110" spans="1:8" ht="15.5" x14ac:dyDescent="0.3">
      <c r="A110" s="134"/>
      <c r="B110" s="133"/>
      <c r="C110" s="41" t="s">
        <v>64</v>
      </c>
      <c r="D110" s="37">
        <v>47600</v>
      </c>
      <c r="E110" s="37">
        <v>13500</v>
      </c>
      <c r="F110" s="38">
        <v>18404.54</v>
      </c>
      <c r="G110" s="39">
        <f t="shared" si="1"/>
        <v>26501.513333333336</v>
      </c>
      <c r="H110" s="94"/>
    </row>
    <row r="111" spans="1:8" ht="15.5" x14ac:dyDescent="0.3">
      <c r="A111" s="134"/>
      <c r="B111" s="133"/>
      <c r="C111" s="41" t="s">
        <v>65</v>
      </c>
      <c r="D111" s="37">
        <v>46277</v>
      </c>
      <c r="E111" s="37">
        <v>13000</v>
      </c>
      <c r="F111" s="38">
        <v>17255</v>
      </c>
      <c r="G111" s="39">
        <f t="shared" si="1"/>
        <v>25510.666666666668</v>
      </c>
      <c r="H111" s="94"/>
    </row>
    <row r="112" spans="1:8" ht="15.5" x14ac:dyDescent="0.3">
      <c r="A112" s="134" t="s">
        <v>114</v>
      </c>
      <c r="B112" s="133" t="s">
        <v>115</v>
      </c>
      <c r="C112" s="41" t="s">
        <v>75</v>
      </c>
      <c r="D112" s="37">
        <v>66111</v>
      </c>
      <c r="E112" s="37">
        <v>17000</v>
      </c>
      <c r="F112" s="38">
        <v>30809.1</v>
      </c>
      <c r="G112" s="39">
        <f t="shared" si="1"/>
        <v>37973.366666666669</v>
      </c>
      <c r="H112" s="94"/>
    </row>
    <row r="113" spans="1:8" ht="15.5" x14ac:dyDescent="0.3">
      <c r="A113" s="134"/>
      <c r="B113" s="133"/>
      <c r="C113" s="41" t="s">
        <v>64</v>
      </c>
      <c r="D113" s="37">
        <v>63466</v>
      </c>
      <c r="E113" s="37">
        <v>16000</v>
      </c>
      <c r="F113" s="38">
        <v>28798</v>
      </c>
      <c r="G113" s="39">
        <f t="shared" si="1"/>
        <v>36088</v>
      </c>
      <c r="H113" s="94"/>
    </row>
    <row r="114" spans="1:8" ht="15.5" x14ac:dyDescent="0.3">
      <c r="A114" s="134"/>
      <c r="B114" s="133"/>
      <c r="C114" s="41" t="s">
        <v>65</v>
      </c>
      <c r="D114" s="37">
        <v>62144</v>
      </c>
      <c r="E114" s="37">
        <v>15000</v>
      </c>
      <c r="F114" s="38">
        <v>27370</v>
      </c>
      <c r="G114" s="39">
        <f t="shared" si="1"/>
        <v>34838</v>
      </c>
      <c r="H114" s="94"/>
    </row>
    <row r="115" spans="1:8" ht="20" x14ac:dyDescent="0.4">
      <c r="A115" s="128" t="s">
        <v>438</v>
      </c>
      <c r="B115" s="128"/>
      <c r="C115" s="128"/>
      <c r="D115" s="128"/>
      <c r="E115" s="128"/>
      <c r="F115" s="128"/>
      <c r="G115" s="34">
        <f>SUM(G51:G114)</f>
        <v>3247092.36</v>
      </c>
      <c r="H115" s="95"/>
    </row>
    <row r="116" spans="1:8" ht="20.5" customHeight="1" x14ac:dyDescent="0.3">
      <c r="A116" s="117" t="s">
        <v>116</v>
      </c>
      <c r="B116" s="118"/>
      <c r="C116" s="118"/>
      <c r="D116" s="118"/>
      <c r="E116" s="118"/>
      <c r="F116" s="118"/>
      <c r="G116" s="118"/>
      <c r="H116" s="119"/>
    </row>
    <row r="117" spans="1:8" ht="26" customHeight="1" x14ac:dyDescent="0.3">
      <c r="A117" s="122" t="s">
        <v>117</v>
      </c>
      <c r="B117" s="120"/>
      <c r="C117" s="120"/>
      <c r="D117" s="120"/>
      <c r="E117" s="120"/>
      <c r="F117" s="120"/>
      <c r="G117" s="120"/>
      <c r="H117" s="121"/>
    </row>
    <row r="118" spans="1:8" ht="46.5" x14ac:dyDescent="0.3">
      <c r="A118" s="43" t="s">
        <v>2</v>
      </c>
      <c r="B118" s="43" t="s">
        <v>3</v>
      </c>
      <c r="C118" s="43" t="s">
        <v>4</v>
      </c>
      <c r="D118" s="149" t="s">
        <v>118</v>
      </c>
      <c r="E118" s="150"/>
      <c r="F118" s="150"/>
      <c r="G118" s="36" t="s">
        <v>460</v>
      </c>
      <c r="H118" s="3" t="s">
        <v>457</v>
      </c>
    </row>
    <row r="119" spans="1:8" ht="28.5" customHeight="1" x14ac:dyDescent="0.3">
      <c r="A119" s="132" t="s">
        <v>119</v>
      </c>
      <c r="B119" s="132" t="s">
        <v>120</v>
      </c>
      <c r="C119" s="44" t="s">
        <v>121</v>
      </c>
      <c r="D119" s="45">
        <v>613643</v>
      </c>
      <c r="E119" s="46">
        <v>285600</v>
      </c>
      <c r="F119" s="47">
        <v>510153</v>
      </c>
      <c r="G119" s="48">
        <f>AVERAGE(D119:F119)</f>
        <v>469798.66666666669</v>
      </c>
      <c r="H119" s="94"/>
    </row>
    <row r="120" spans="1:8" ht="30" customHeight="1" x14ac:dyDescent="0.3">
      <c r="A120" s="132"/>
      <c r="B120" s="132"/>
      <c r="C120" s="44" t="s">
        <v>122</v>
      </c>
      <c r="D120" s="45">
        <v>511369</v>
      </c>
      <c r="E120" s="46">
        <v>256000</v>
      </c>
      <c r="F120" s="47">
        <v>478998.8</v>
      </c>
      <c r="G120" s="48">
        <f t="shared" ref="G120:G183" si="2">AVERAGE(D120:F120)</f>
        <v>415455.93333333335</v>
      </c>
      <c r="H120" s="94"/>
    </row>
    <row r="121" spans="1:8" ht="15.5" x14ac:dyDescent="0.3">
      <c r="A121" s="132" t="s">
        <v>123</v>
      </c>
      <c r="B121" s="132" t="s">
        <v>124</v>
      </c>
      <c r="C121" s="44" t="s">
        <v>85</v>
      </c>
      <c r="D121" s="45">
        <v>660846</v>
      </c>
      <c r="E121" s="46">
        <v>242600</v>
      </c>
      <c r="F121" s="47">
        <v>185521</v>
      </c>
      <c r="G121" s="48">
        <f t="shared" si="2"/>
        <v>362989</v>
      </c>
      <c r="H121" s="94"/>
    </row>
    <row r="122" spans="1:8" ht="15.5" x14ac:dyDescent="0.3">
      <c r="A122" s="132"/>
      <c r="B122" s="132"/>
      <c r="C122" s="44" t="s">
        <v>125</v>
      </c>
      <c r="D122" s="45">
        <v>597908</v>
      </c>
      <c r="E122" s="46">
        <v>242600</v>
      </c>
      <c r="F122" s="47">
        <v>178500</v>
      </c>
      <c r="G122" s="48">
        <f t="shared" si="2"/>
        <v>339669.33333333331</v>
      </c>
      <c r="H122" s="94"/>
    </row>
    <row r="123" spans="1:8" ht="15.5" x14ac:dyDescent="0.3">
      <c r="A123" s="132"/>
      <c r="B123" s="132"/>
      <c r="C123" s="44" t="s">
        <v>126</v>
      </c>
      <c r="D123" s="45">
        <v>597908</v>
      </c>
      <c r="E123" s="46">
        <v>242600</v>
      </c>
      <c r="F123" s="47">
        <v>169491.7</v>
      </c>
      <c r="G123" s="48">
        <f t="shared" si="2"/>
        <v>336666.56666666665</v>
      </c>
      <c r="H123" s="94"/>
    </row>
    <row r="124" spans="1:8" ht="23.5" customHeight="1" x14ac:dyDescent="0.3">
      <c r="A124" s="132"/>
      <c r="B124" s="132"/>
      <c r="C124" s="44" t="s">
        <v>127</v>
      </c>
      <c r="D124" s="45">
        <v>597908</v>
      </c>
      <c r="E124" s="46">
        <v>242600</v>
      </c>
      <c r="F124" s="47">
        <v>160650</v>
      </c>
      <c r="G124" s="48">
        <f t="shared" si="2"/>
        <v>333719.33333333331</v>
      </c>
      <c r="H124" s="94"/>
    </row>
    <row r="125" spans="1:8" ht="15.5" x14ac:dyDescent="0.3">
      <c r="A125" s="132"/>
      <c r="B125" s="132" t="s">
        <v>128</v>
      </c>
      <c r="C125" s="44" t="s">
        <v>85</v>
      </c>
      <c r="D125" s="45">
        <v>874835</v>
      </c>
      <c r="E125" s="46">
        <v>340300</v>
      </c>
      <c r="F125" s="47">
        <v>510625.43</v>
      </c>
      <c r="G125" s="48">
        <f t="shared" si="2"/>
        <v>575253.47666666668</v>
      </c>
      <c r="H125" s="94"/>
    </row>
    <row r="126" spans="1:8" ht="15.5" x14ac:dyDescent="0.3">
      <c r="A126" s="132"/>
      <c r="B126" s="132"/>
      <c r="C126" s="44" t="s">
        <v>125</v>
      </c>
      <c r="D126" s="45">
        <v>770987</v>
      </c>
      <c r="E126" s="46">
        <v>340301</v>
      </c>
      <c r="F126" s="47">
        <v>487900</v>
      </c>
      <c r="G126" s="48">
        <f t="shared" si="2"/>
        <v>533062.66666666663</v>
      </c>
      <c r="H126" s="94"/>
    </row>
    <row r="127" spans="1:8" ht="15.5" x14ac:dyDescent="0.3">
      <c r="A127" s="132"/>
      <c r="B127" s="132"/>
      <c r="C127" s="44" t="s">
        <v>126</v>
      </c>
      <c r="D127" s="45">
        <v>770987</v>
      </c>
      <c r="E127" s="46">
        <v>340302</v>
      </c>
      <c r="F127" s="47">
        <v>464443.91000000003</v>
      </c>
      <c r="G127" s="48">
        <f t="shared" si="2"/>
        <v>525244.30333333334</v>
      </c>
      <c r="H127" s="94"/>
    </row>
    <row r="128" spans="1:8" ht="21" customHeight="1" x14ac:dyDescent="0.3">
      <c r="A128" s="132"/>
      <c r="B128" s="132"/>
      <c r="C128" s="44" t="s">
        <v>127</v>
      </c>
      <c r="D128" s="45">
        <v>770987</v>
      </c>
      <c r="E128" s="46">
        <v>340303</v>
      </c>
      <c r="F128" s="47">
        <v>451962</v>
      </c>
      <c r="G128" s="48">
        <f t="shared" si="2"/>
        <v>521084</v>
      </c>
      <c r="H128" s="94"/>
    </row>
    <row r="129" spans="1:8" ht="15.5" x14ac:dyDescent="0.3">
      <c r="A129" s="132"/>
      <c r="B129" s="132" t="s">
        <v>129</v>
      </c>
      <c r="C129" s="44" t="s">
        <v>85</v>
      </c>
      <c r="D129" s="45">
        <v>1667851</v>
      </c>
      <c r="E129" s="46">
        <v>480000</v>
      </c>
      <c r="F129" s="47">
        <v>578697</v>
      </c>
      <c r="G129" s="48">
        <f t="shared" si="2"/>
        <v>908849.33333333337</v>
      </c>
      <c r="H129" s="94"/>
    </row>
    <row r="130" spans="1:8" ht="15.5" x14ac:dyDescent="0.3">
      <c r="A130" s="132"/>
      <c r="B130" s="132"/>
      <c r="C130" s="44" t="s">
        <v>125</v>
      </c>
      <c r="D130" s="45">
        <v>1541975</v>
      </c>
      <c r="E130" s="46">
        <v>480000</v>
      </c>
      <c r="F130" s="47">
        <v>569415</v>
      </c>
      <c r="G130" s="48">
        <f t="shared" si="2"/>
        <v>863796.66666666663</v>
      </c>
      <c r="H130" s="94"/>
    </row>
    <row r="131" spans="1:8" ht="15.5" x14ac:dyDescent="0.3">
      <c r="A131" s="132"/>
      <c r="B131" s="132"/>
      <c r="C131" s="44" t="s">
        <v>126</v>
      </c>
      <c r="D131" s="45">
        <v>1541975</v>
      </c>
      <c r="E131" s="46">
        <v>480000</v>
      </c>
      <c r="F131" s="47">
        <v>553588</v>
      </c>
      <c r="G131" s="48">
        <f t="shared" si="2"/>
        <v>858521</v>
      </c>
      <c r="H131" s="94"/>
    </row>
    <row r="132" spans="1:8" ht="17.5" customHeight="1" x14ac:dyDescent="0.3">
      <c r="A132" s="132"/>
      <c r="B132" s="132"/>
      <c r="C132" s="44" t="s">
        <v>127</v>
      </c>
      <c r="D132" s="45">
        <v>1541975</v>
      </c>
      <c r="E132" s="46">
        <v>480000</v>
      </c>
      <c r="F132" s="47">
        <v>537880</v>
      </c>
      <c r="G132" s="48">
        <f t="shared" si="2"/>
        <v>853285</v>
      </c>
      <c r="H132" s="94"/>
    </row>
    <row r="133" spans="1:8" ht="15.5" x14ac:dyDescent="0.3">
      <c r="A133" s="132"/>
      <c r="B133" s="132" t="s">
        <v>130</v>
      </c>
      <c r="C133" s="44" t="s">
        <v>85</v>
      </c>
      <c r="D133" s="45">
        <v>3209826</v>
      </c>
      <c r="E133" s="46">
        <v>809207</v>
      </c>
      <c r="F133" s="47">
        <v>965989.64</v>
      </c>
      <c r="G133" s="48">
        <f t="shared" si="2"/>
        <v>1661674.2133333331</v>
      </c>
      <c r="H133" s="94"/>
    </row>
    <row r="134" spans="1:8" ht="15.5" x14ac:dyDescent="0.3">
      <c r="A134" s="132"/>
      <c r="B134" s="132"/>
      <c r="C134" s="44" t="s">
        <v>125</v>
      </c>
      <c r="D134" s="45">
        <v>3083951</v>
      </c>
      <c r="E134" s="46">
        <v>809207</v>
      </c>
      <c r="F134" s="47">
        <v>940906.82000000007</v>
      </c>
      <c r="G134" s="48">
        <f t="shared" si="2"/>
        <v>1611354.9400000002</v>
      </c>
      <c r="H134" s="94"/>
    </row>
    <row r="135" spans="1:8" ht="15.5" x14ac:dyDescent="0.3">
      <c r="A135" s="132"/>
      <c r="B135" s="132"/>
      <c r="C135" s="44" t="s">
        <v>126</v>
      </c>
      <c r="D135" s="45">
        <v>3083951</v>
      </c>
      <c r="E135" s="46">
        <v>809207</v>
      </c>
      <c r="F135" s="47">
        <v>919037</v>
      </c>
      <c r="G135" s="48">
        <f t="shared" si="2"/>
        <v>1604065</v>
      </c>
      <c r="H135" s="94"/>
    </row>
    <row r="136" spans="1:8" ht="22" customHeight="1" x14ac:dyDescent="0.3">
      <c r="A136" s="132"/>
      <c r="B136" s="132"/>
      <c r="C136" s="44" t="s">
        <v>127</v>
      </c>
      <c r="D136" s="45">
        <v>3083951</v>
      </c>
      <c r="E136" s="46">
        <v>809207</v>
      </c>
      <c r="F136" s="47">
        <v>905768.5</v>
      </c>
      <c r="G136" s="48">
        <f t="shared" si="2"/>
        <v>1599642.1666666667</v>
      </c>
      <c r="H136" s="94"/>
    </row>
    <row r="137" spans="1:8" ht="15.5" x14ac:dyDescent="0.3">
      <c r="A137" s="132" t="s">
        <v>131</v>
      </c>
      <c r="B137" s="132" t="s">
        <v>132</v>
      </c>
      <c r="C137" s="44" t="s">
        <v>133</v>
      </c>
      <c r="D137" s="45">
        <v>78357</v>
      </c>
      <c r="E137" s="46">
        <v>42650</v>
      </c>
      <c r="F137" s="47">
        <v>41650</v>
      </c>
      <c r="G137" s="48">
        <f t="shared" si="2"/>
        <v>54219</v>
      </c>
      <c r="H137" s="94"/>
    </row>
    <row r="138" spans="1:8" ht="15.5" x14ac:dyDescent="0.3">
      <c r="A138" s="131"/>
      <c r="B138" s="131"/>
      <c r="C138" s="44" t="s">
        <v>134</v>
      </c>
      <c r="D138" s="45">
        <v>71749</v>
      </c>
      <c r="E138" s="46">
        <v>42650</v>
      </c>
      <c r="F138" s="47">
        <v>38437</v>
      </c>
      <c r="G138" s="48">
        <f t="shared" si="2"/>
        <v>50945.333333333336</v>
      </c>
      <c r="H138" s="94"/>
    </row>
    <row r="139" spans="1:8" ht="62" x14ac:dyDescent="0.3">
      <c r="A139" s="12" t="s">
        <v>135</v>
      </c>
      <c r="B139" s="12" t="s">
        <v>136</v>
      </c>
      <c r="C139" s="44" t="s">
        <v>85</v>
      </c>
      <c r="D139" s="45">
        <v>377626</v>
      </c>
      <c r="E139" s="49">
        <v>130000</v>
      </c>
      <c r="F139" s="47">
        <v>65450</v>
      </c>
      <c r="G139" s="48">
        <f t="shared" si="2"/>
        <v>191025.33333333334</v>
      </c>
      <c r="H139" s="94"/>
    </row>
    <row r="140" spans="1:8" ht="62" x14ac:dyDescent="0.3">
      <c r="A140" s="12" t="s">
        <v>137</v>
      </c>
      <c r="B140" s="12" t="s">
        <v>138</v>
      </c>
      <c r="C140" s="44" t="s">
        <v>85</v>
      </c>
      <c r="D140" s="45">
        <v>503502</v>
      </c>
      <c r="E140" s="50">
        <v>126600</v>
      </c>
      <c r="F140" s="47">
        <v>59500</v>
      </c>
      <c r="G140" s="48">
        <f t="shared" si="2"/>
        <v>229867.33333333334</v>
      </c>
      <c r="H140" s="94"/>
    </row>
    <row r="141" spans="1:8" ht="15.5" x14ac:dyDescent="0.3">
      <c r="A141" s="132" t="s">
        <v>139</v>
      </c>
      <c r="B141" s="132" t="s">
        <v>140</v>
      </c>
      <c r="C141" s="44" t="s">
        <v>75</v>
      </c>
      <c r="D141" s="45">
        <v>361892</v>
      </c>
      <c r="E141" s="50">
        <v>119600</v>
      </c>
      <c r="F141" s="47">
        <v>71400</v>
      </c>
      <c r="G141" s="48">
        <f t="shared" si="2"/>
        <v>184297.33333333334</v>
      </c>
      <c r="H141" s="94"/>
    </row>
    <row r="142" spans="1:8" ht="15.5" x14ac:dyDescent="0.3">
      <c r="A142" s="130"/>
      <c r="B142" s="131"/>
      <c r="C142" s="44" t="s">
        <v>141</v>
      </c>
      <c r="D142" s="45">
        <v>314688</v>
      </c>
      <c r="E142" s="50">
        <v>119600</v>
      </c>
      <c r="F142" s="47">
        <v>64855</v>
      </c>
      <c r="G142" s="48">
        <f t="shared" si="2"/>
        <v>166381</v>
      </c>
      <c r="H142" s="94"/>
    </row>
    <row r="143" spans="1:8" ht="15.5" x14ac:dyDescent="0.3">
      <c r="A143" s="130"/>
      <c r="B143" s="132" t="s">
        <v>142</v>
      </c>
      <c r="C143" s="44" t="s">
        <v>75</v>
      </c>
      <c r="D143" s="45">
        <v>298954</v>
      </c>
      <c r="E143" s="50">
        <v>119600</v>
      </c>
      <c r="F143" s="47">
        <v>71400</v>
      </c>
      <c r="G143" s="48">
        <f t="shared" si="2"/>
        <v>163318</v>
      </c>
      <c r="H143" s="94"/>
    </row>
    <row r="144" spans="1:8" ht="34.5" customHeight="1" x14ac:dyDescent="0.3">
      <c r="A144" s="131"/>
      <c r="B144" s="131"/>
      <c r="C144" s="44" t="s">
        <v>141</v>
      </c>
      <c r="D144" s="45">
        <v>251751</v>
      </c>
      <c r="E144" s="50">
        <v>119600</v>
      </c>
      <c r="F144" s="47">
        <v>64855</v>
      </c>
      <c r="G144" s="48">
        <f t="shared" si="2"/>
        <v>145402</v>
      </c>
      <c r="H144" s="94"/>
    </row>
    <row r="145" spans="1:8" ht="15.5" x14ac:dyDescent="0.3">
      <c r="A145" s="129" t="s">
        <v>143</v>
      </c>
      <c r="B145" s="132" t="s">
        <v>144</v>
      </c>
      <c r="C145" s="44" t="s">
        <v>70</v>
      </c>
      <c r="D145" s="45">
        <v>4562</v>
      </c>
      <c r="E145" s="46">
        <v>2380</v>
      </c>
      <c r="F145" s="47">
        <v>1824.27</v>
      </c>
      <c r="G145" s="48">
        <f t="shared" si="2"/>
        <v>2922.09</v>
      </c>
      <c r="H145" s="94"/>
    </row>
    <row r="146" spans="1:8" ht="15.5" x14ac:dyDescent="0.3">
      <c r="A146" s="130"/>
      <c r="B146" s="130"/>
      <c r="C146" s="44" t="s">
        <v>77</v>
      </c>
      <c r="D146" s="45">
        <v>4248</v>
      </c>
      <c r="E146" s="46">
        <v>2380</v>
      </c>
      <c r="F146" s="47">
        <v>1705.27</v>
      </c>
      <c r="G146" s="48">
        <f t="shared" si="2"/>
        <v>2777.7566666666667</v>
      </c>
      <c r="H146" s="94"/>
    </row>
    <row r="147" spans="1:8" ht="15.5" x14ac:dyDescent="0.3">
      <c r="A147" s="131"/>
      <c r="B147" s="131"/>
      <c r="C147" s="44" t="s">
        <v>145</v>
      </c>
      <c r="D147" s="45">
        <v>3933</v>
      </c>
      <c r="E147" s="46">
        <v>2380</v>
      </c>
      <c r="F147" s="47">
        <v>1586.27</v>
      </c>
      <c r="G147" s="48">
        <f t="shared" si="2"/>
        <v>2633.09</v>
      </c>
      <c r="H147" s="94"/>
    </row>
    <row r="148" spans="1:8" ht="15.5" x14ac:dyDescent="0.3">
      <c r="A148" s="129" t="s">
        <v>146</v>
      </c>
      <c r="B148" s="132" t="s">
        <v>147</v>
      </c>
      <c r="C148" s="44" t="s">
        <v>70</v>
      </c>
      <c r="D148" s="45">
        <v>50350</v>
      </c>
      <c r="E148" s="46">
        <v>15470</v>
      </c>
      <c r="F148" s="47">
        <v>17374</v>
      </c>
      <c r="G148" s="48">
        <f t="shared" si="2"/>
        <v>27731.333333333332</v>
      </c>
      <c r="H148" s="94"/>
    </row>
    <row r="149" spans="1:8" ht="15.5" x14ac:dyDescent="0.3">
      <c r="A149" s="130"/>
      <c r="B149" s="130"/>
      <c r="C149" s="44" t="s">
        <v>77</v>
      </c>
      <c r="D149" s="45">
        <v>44056</v>
      </c>
      <c r="E149" s="46">
        <v>15470</v>
      </c>
      <c r="F149" s="47">
        <v>16660</v>
      </c>
      <c r="G149" s="48">
        <f t="shared" si="2"/>
        <v>25395.333333333332</v>
      </c>
      <c r="H149" s="94"/>
    </row>
    <row r="150" spans="1:8" ht="15.5" x14ac:dyDescent="0.3">
      <c r="A150" s="130"/>
      <c r="B150" s="131"/>
      <c r="C150" s="44" t="s">
        <v>145</v>
      </c>
      <c r="D150" s="45">
        <v>40909</v>
      </c>
      <c r="E150" s="46">
        <v>15470</v>
      </c>
      <c r="F150" s="47">
        <v>16243.5</v>
      </c>
      <c r="G150" s="48">
        <f t="shared" si="2"/>
        <v>24207.5</v>
      </c>
      <c r="H150" s="94"/>
    </row>
    <row r="151" spans="1:8" ht="15.5" x14ac:dyDescent="0.3">
      <c r="A151" s="130"/>
      <c r="B151" s="132" t="s">
        <v>148</v>
      </c>
      <c r="C151" s="44" t="s">
        <v>70</v>
      </c>
      <c r="D151" s="45">
        <v>50350</v>
      </c>
      <c r="E151" s="46">
        <v>2837</v>
      </c>
      <c r="F151" s="47">
        <v>14875</v>
      </c>
      <c r="G151" s="48">
        <f t="shared" si="2"/>
        <v>22687.333333333332</v>
      </c>
      <c r="H151" s="94"/>
    </row>
    <row r="152" spans="1:8" ht="15.5" x14ac:dyDescent="0.3">
      <c r="A152" s="130"/>
      <c r="B152" s="130"/>
      <c r="C152" s="44" t="s">
        <v>77</v>
      </c>
      <c r="D152" s="45">
        <v>44056</v>
      </c>
      <c r="E152" s="46">
        <v>2837</v>
      </c>
      <c r="F152" s="47">
        <v>14256.2</v>
      </c>
      <c r="G152" s="48">
        <f t="shared" si="2"/>
        <v>20383.066666666666</v>
      </c>
      <c r="H152" s="94"/>
    </row>
    <row r="153" spans="1:8" ht="15.5" x14ac:dyDescent="0.3">
      <c r="A153" s="131"/>
      <c r="B153" s="131"/>
      <c r="C153" s="44" t="s">
        <v>145</v>
      </c>
      <c r="D153" s="45">
        <v>40909</v>
      </c>
      <c r="E153" s="46">
        <v>2837</v>
      </c>
      <c r="F153" s="47">
        <v>13328</v>
      </c>
      <c r="G153" s="48">
        <f t="shared" si="2"/>
        <v>19024.666666666668</v>
      </c>
      <c r="H153" s="94"/>
    </row>
    <row r="154" spans="1:8" ht="29" customHeight="1" x14ac:dyDescent="0.3">
      <c r="A154" s="129" t="s">
        <v>149</v>
      </c>
      <c r="B154" s="132" t="s">
        <v>150</v>
      </c>
      <c r="C154" s="44" t="s">
        <v>75</v>
      </c>
      <c r="D154" s="45">
        <v>141610</v>
      </c>
      <c r="E154" s="46">
        <v>59500</v>
      </c>
      <c r="F154" s="47">
        <v>65450</v>
      </c>
      <c r="G154" s="48">
        <f t="shared" si="2"/>
        <v>88853.333333333328</v>
      </c>
      <c r="H154" s="94"/>
    </row>
    <row r="155" spans="1:8" ht="34" customHeight="1" x14ac:dyDescent="0.3">
      <c r="A155" s="131"/>
      <c r="B155" s="131"/>
      <c r="C155" s="44" t="s">
        <v>141</v>
      </c>
      <c r="D155" s="45">
        <v>122728</v>
      </c>
      <c r="E155" s="46">
        <v>59500</v>
      </c>
      <c r="F155" s="47">
        <v>63070</v>
      </c>
      <c r="G155" s="48">
        <f t="shared" si="2"/>
        <v>81766</v>
      </c>
      <c r="H155" s="94"/>
    </row>
    <row r="156" spans="1:8" ht="62" x14ac:dyDescent="0.3">
      <c r="A156" s="12" t="s">
        <v>151</v>
      </c>
      <c r="B156" s="12" t="s">
        <v>152</v>
      </c>
      <c r="C156" s="44" t="s">
        <v>85</v>
      </c>
      <c r="D156" s="45">
        <v>1022738</v>
      </c>
      <c r="E156" s="46">
        <v>819530</v>
      </c>
      <c r="F156" s="47">
        <v>856800</v>
      </c>
      <c r="G156" s="48">
        <f t="shared" si="2"/>
        <v>899689.33333333337</v>
      </c>
      <c r="H156" s="94"/>
    </row>
    <row r="157" spans="1:8" ht="46.5" x14ac:dyDescent="0.3">
      <c r="A157" s="12" t="s">
        <v>153</v>
      </c>
      <c r="B157" s="12" t="s">
        <v>154</v>
      </c>
      <c r="C157" s="44" t="s">
        <v>85</v>
      </c>
      <c r="D157" s="45">
        <v>912597</v>
      </c>
      <c r="E157" s="46">
        <v>644600</v>
      </c>
      <c r="F157" s="47">
        <v>690200</v>
      </c>
      <c r="G157" s="48">
        <f t="shared" si="2"/>
        <v>749132.33333333337</v>
      </c>
      <c r="H157" s="94"/>
    </row>
    <row r="158" spans="1:8" ht="46.5" x14ac:dyDescent="0.3">
      <c r="A158" s="12" t="s">
        <v>155</v>
      </c>
      <c r="B158" s="12" t="s">
        <v>156</v>
      </c>
      <c r="C158" s="44" t="s">
        <v>85</v>
      </c>
      <c r="D158" s="45">
        <v>613643</v>
      </c>
      <c r="E158" s="46">
        <v>166600</v>
      </c>
      <c r="F158" s="47">
        <v>500752</v>
      </c>
      <c r="G158" s="48">
        <f t="shared" si="2"/>
        <v>426998.33333333331</v>
      </c>
      <c r="H158" s="94"/>
    </row>
    <row r="159" spans="1:8" ht="46.5" x14ac:dyDescent="0.3">
      <c r="A159" s="18" t="s">
        <v>157</v>
      </c>
      <c r="B159" s="12" t="s">
        <v>158</v>
      </c>
      <c r="C159" s="44" t="s">
        <v>85</v>
      </c>
      <c r="D159" s="45">
        <v>298954</v>
      </c>
      <c r="E159" s="46">
        <v>142800</v>
      </c>
      <c r="F159" s="47">
        <v>64260</v>
      </c>
      <c r="G159" s="48">
        <f t="shared" si="2"/>
        <v>168671.33333333334</v>
      </c>
      <c r="H159" s="94"/>
    </row>
    <row r="160" spans="1:8" ht="62" x14ac:dyDescent="0.3">
      <c r="A160" s="19" t="s">
        <v>159</v>
      </c>
      <c r="B160" s="12" t="s">
        <v>160</v>
      </c>
      <c r="C160" s="44" t="s">
        <v>85</v>
      </c>
      <c r="D160" s="45">
        <v>330423</v>
      </c>
      <c r="E160" s="46">
        <v>180000</v>
      </c>
      <c r="F160" s="47">
        <v>59500</v>
      </c>
      <c r="G160" s="48">
        <f t="shared" si="2"/>
        <v>189974.33333333334</v>
      </c>
      <c r="H160" s="94"/>
    </row>
    <row r="161" spans="1:8" ht="31" x14ac:dyDescent="0.3">
      <c r="A161" s="12" t="s">
        <v>161</v>
      </c>
      <c r="B161" s="12" t="s">
        <v>162</v>
      </c>
      <c r="C161" s="44" t="s">
        <v>85</v>
      </c>
      <c r="D161" s="45">
        <v>125875</v>
      </c>
      <c r="E161" s="46">
        <v>57815</v>
      </c>
      <c r="F161" s="47">
        <v>53550</v>
      </c>
      <c r="G161" s="48">
        <f t="shared" si="2"/>
        <v>79080</v>
      </c>
      <c r="H161" s="94"/>
    </row>
    <row r="162" spans="1:8" ht="31" x14ac:dyDescent="0.3">
      <c r="A162" s="132" t="s">
        <v>163</v>
      </c>
      <c r="B162" s="12" t="s">
        <v>164</v>
      </c>
      <c r="C162" s="44" t="s">
        <v>85</v>
      </c>
      <c r="D162" s="45">
        <v>188813</v>
      </c>
      <c r="E162" s="46">
        <v>62500</v>
      </c>
      <c r="F162" s="47">
        <v>89250</v>
      </c>
      <c r="G162" s="48">
        <f t="shared" si="2"/>
        <v>113521</v>
      </c>
      <c r="H162" s="94"/>
    </row>
    <row r="163" spans="1:8" ht="31" x14ac:dyDescent="0.3">
      <c r="A163" s="131"/>
      <c r="B163" s="12" t="s">
        <v>165</v>
      </c>
      <c r="C163" s="44" t="s">
        <v>85</v>
      </c>
      <c r="D163" s="45">
        <v>188813</v>
      </c>
      <c r="E163" s="46">
        <v>62500</v>
      </c>
      <c r="F163" s="47">
        <v>89250</v>
      </c>
      <c r="G163" s="48">
        <f t="shared" si="2"/>
        <v>113521</v>
      </c>
      <c r="H163" s="94"/>
    </row>
    <row r="164" spans="1:8" ht="46.5" x14ac:dyDescent="0.3">
      <c r="A164" s="19" t="s">
        <v>166</v>
      </c>
      <c r="B164" s="12" t="s">
        <v>167</v>
      </c>
      <c r="C164" s="44" t="s">
        <v>85</v>
      </c>
      <c r="D164" s="45">
        <v>94406</v>
      </c>
      <c r="E164" s="46">
        <v>119000</v>
      </c>
      <c r="F164" s="47">
        <v>90047.3</v>
      </c>
      <c r="G164" s="48">
        <f t="shared" si="2"/>
        <v>101151.09999999999</v>
      </c>
      <c r="H164" s="94"/>
    </row>
    <row r="165" spans="1:8" ht="31" x14ac:dyDescent="0.3">
      <c r="A165" s="19" t="s">
        <v>168</v>
      </c>
      <c r="B165" s="12" t="s">
        <v>169</v>
      </c>
      <c r="C165" s="44" t="s">
        <v>85</v>
      </c>
      <c r="D165" s="45">
        <v>47203</v>
      </c>
      <c r="E165" s="46">
        <v>29155</v>
      </c>
      <c r="F165" s="47">
        <v>96029.43</v>
      </c>
      <c r="G165" s="48">
        <f t="shared" si="2"/>
        <v>57462.476666666662</v>
      </c>
      <c r="H165" s="94"/>
    </row>
    <row r="166" spans="1:8" ht="31" x14ac:dyDescent="0.3">
      <c r="A166" s="12" t="s">
        <v>170</v>
      </c>
      <c r="B166" s="12" t="s">
        <v>171</v>
      </c>
      <c r="C166" s="44" t="s">
        <v>85</v>
      </c>
      <c r="D166" s="45">
        <v>102273</v>
      </c>
      <c r="E166" s="46">
        <v>59500</v>
      </c>
      <c r="F166" s="47">
        <v>47600</v>
      </c>
      <c r="G166" s="48">
        <f t="shared" si="2"/>
        <v>69791</v>
      </c>
      <c r="H166" s="94"/>
    </row>
    <row r="167" spans="1:8" ht="46.5" x14ac:dyDescent="0.3">
      <c r="A167" s="12" t="s">
        <v>172</v>
      </c>
      <c r="B167" s="12" t="s">
        <v>173</v>
      </c>
      <c r="C167" s="44" t="s">
        <v>85</v>
      </c>
      <c r="D167" s="45">
        <v>456298</v>
      </c>
      <c r="E167" s="46">
        <v>3000000</v>
      </c>
      <c r="F167" s="47">
        <v>0</v>
      </c>
      <c r="G167" s="48">
        <f>(D167+E167)/2</f>
        <v>1728149</v>
      </c>
      <c r="H167" s="94"/>
    </row>
    <row r="168" spans="1:8" ht="46.5" x14ac:dyDescent="0.3">
      <c r="A168" s="19" t="s">
        <v>174</v>
      </c>
      <c r="B168" s="12" t="s">
        <v>175</v>
      </c>
      <c r="C168" s="44" t="s">
        <v>85</v>
      </c>
      <c r="D168" s="45">
        <v>440564</v>
      </c>
      <c r="E168" s="46">
        <v>333200</v>
      </c>
      <c r="F168" s="47">
        <v>339150</v>
      </c>
      <c r="G168" s="48">
        <f t="shared" si="2"/>
        <v>370971.33333333331</v>
      </c>
      <c r="H168" s="94"/>
    </row>
    <row r="169" spans="1:8" ht="46.5" x14ac:dyDescent="0.3">
      <c r="A169" s="12" t="s">
        <v>176</v>
      </c>
      <c r="B169" s="12" t="s">
        <v>177</v>
      </c>
      <c r="C169" s="44" t="s">
        <v>85</v>
      </c>
      <c r="D169" s="45">
        <v>283220</v>
      </c>
      <c r="E169" s="46">
        <v>202300</v>
      </c>
      <c r="F169" s="47">
        <v>77350</v>
      </c>
      <c r="G169" s="48">
        <f t="shared" si="2"/>
        <v>187623.33333333334</v>
      </c>
      <c r="H169" s="94"/>
    </row>
    <row r="170" spans="1:8" ht="31" x14ac:dyDescent="0.3">
      <c r="A170" s="12" t="s">
        <v>178</v>
      </c>
      <c r="B170" s="12" t="s">
        <v>179</v>
      </c>
      <c r="C170" s="44" t="s">
        <v>85</v>
      </c>
      <c r="D170" s="45">
        <v>141610</v>
      </c>
      <c r="E170" s="46">
        <v>44755</v>
      </c>
      <c r="F170" s="47">
        <v>62713</v>
      </c>
      <c r="G170" s="48">
        <f t="shared" si="2"/>
        <v>83026</v>
      </c>
      <c r="H170" s="94"/>
    </row>
    <row r="171" spans="1:8" ht="31" x14ac:dyDescent="0.3">
      <c r="A171" s="132" t="s">
        <v>180</v>
      </c>
      <c r="B171" s="12" t="s">
        <v>181</v>
      </c>
      <c r="C171" s="44" t="s">
        <v>85</v>
      </c>
      <c r="D171" s="45">
        <v>106994</v>
      </c>
      <c r="E171" s="46">
        <v>48790</v>
      </c>
      <c r="F171" s="47">
        <v>49980</v>
      </c>
      <c r="G171" s="48">
        <f t="shared" si="2"/>
        <v>68588</v>
      </c>
      <c r="H171" s="94"/>
    </row>
    <row r="172" spans="1:8" ht="46.5" x14ac:dyDescent="0.3">
      <c r="A172" s="131"/>
      <c r="B172" s="12" t="s">
        <v>182</v>
      </c>
      <c r="C172" s="44" t="s">
        <v>85</v>
      </c>
      <c r="D172" s="45">
        <v>106994</v>
      </c>
      <c r="E172" s="46">
        <v>48790</v>
      </c>
      <c r="F172" s="47">
        <v>51170</v>
      </c>
      <c r="G172" s="48">
        <f t="shared" si="2"/>
        <v>68984.666666666672</v>
      </c>
      <c r="H172" s="94"/>
    </row>
    <row r="173" spans="1:8" ht="31" x14ac:dyDescent="0.3">
      <c r="A173" s="12" t="s">
        <v>183</v>
      </c>
      <c r="B173" s="12" t="s">
        <v>184</v>
      </c>
      <c r="C173" s="44" t="s">
        <v>85</v>
      </c>
      <c r="D173" s="45">
        <v>81819</v>
      </c>
      <c r="E173" s="46">
        <v>104550</v>
      </c>
      <c r="F173" s="47">
        <v>22015</v>
      </c>
      <c r="G173" s="48">
        <f t="shared" si="2"/>
        <v>69461.333333333328</v>
      </c>
      <c r="H173" s="94"/>
    </row>
    <row r="174" spans="1:8" ht="15.5" x14ac:dyDescent="0.3">
      <c r="A174" s="132" t="s">
        <v>185</v>
      </c>
      <c r="B174" s="12" t="s">
        <v>186</v>
      </c>
      <c r="C174" s="44" t="s">
        <v>85</v>
      </c>
      <c r="D174" s="45">
        <v>1258755</v>
      </c>
      <c r="E174" s="46">
        <v>69615</v>
      </c>
      <c r="F174" s="47">
        <v>69020</v>
      </c>
      <c r="G174" s="48">
        <f t="shared" si="2"/>
        <v>465796.66666666669</v>
      </c>
      <c r="H174" s="94"/>
    </row>
    <row r="175" spans="1:8" ht="31" x14ac:dyDescent="0.3">
      <c r="A175" s="130"/>
      <c r="B175" s="12" t="s">
        <v>187</v>
      </c>
      <c r="C175" s="44" t="s">
        <v>85</v>
      </c>
      <c r="D175" s="45">
        <v>3146888</v>
      </c>
      <c r="E175" s="46">
        <v>72480</v>
      </c>
      <c r="F175" s="47">
        <v>65450</v>
      </c>
      <c r="G175" s="48">
        <f t="shared" si="2"/>
        <v>1094939.3333333333</v>
      </c>
      <c r="H175" s="94"/>
    </row>
    <row r="176" spans="1:8" ht="31" x14ac:dyDescent="0.3">
      <c r="A176" s="131"/>
      <c r="B176" s="12" t="s">
        <v>188</v>
      </c>
      <c r="C176" s="44" t="s">
        <v>85</v>
      </c>
      <c r="D176" s="45">
        <v>4720333</v>
      </c>
      <c r="E176" s="46">
        <v>261800</v>
      </c>
      <c r="F176" s="47">
        <v>66640</v>
      </c>
      <c r="G176" s="48">
        <f t="shared" si="2"/>
        <v>1682924.3333333333</v>
      </c>
      <c r="H176" s="94"/>
    </row>
    <row r="177" spans="1:8" ht="108.5" x14ac:dyDescent="0.3">
      <c r="A177" s="32" t="s">
        <v>189</v>
      </c>
      <c r="B177" s="12" t="s">
        <v>190</v>
      </c>
      <c r="C177" s="44" t="s">
        <v>85</v>
      </c>
      <c r="D177" s="45">
        <v>1416100</v>
      </c>
      <c r="E177" s="46">
        <v>500000</v>
      </c>
      <c r="F177" s="47">
        <v>416500</v>
      </c>
      <c r="G177" s="48">
        <f t="shared" si="2"/>
        <v>777533.33333333337</v>
      </c>
      <c r="H177" s="94"/>
    </row>
    <row r="178" spans="1:8" ht="46.5" x14ac:dyDescent="0.3">
      <c r="A178" s="52" t="s">
        <v>191</v>
      </c>
      <c r="B178" s="29" t="s">
        <v>192</v>
      </c>
      <c r="C178" s="53" t="s">
        <v>193</v>
      </c>
      <c r="D178" s="45">
        <v>566440</v>
      </c>
      <c r="E178" s="46">
        <v>285600</v>
      </c>
      <c r="F178" s="47">
        <v>279650</v>
      </c>
      <c r="G178" s="48">
        <f t="shared" si="2"/>
        <v>377230</v>
      </c>
      <c r="H178" s="94"/>
    </row>
    <row r="179" spans="1:8" ht="46.5" x14ac:dyDescent="0.3">
      <c r="A179" s="54" t="s">
        <v>194</v>
      </c>
      <c r="B179" s="29" t="s">
        <v>195</v>
      </c>
      <c r="C179" s="53" t="s">
        <v>193</v>
      </c>
      <c r="D179" s="45">
        <v>786722</v>
      </c>
      <c r="E179" s="46">
        <v>345100</v>
      </c>
      <c r="F179" s="47">
        <v>345338</v>
      </c>
      <c r="G179" s="48">
        <f t="shared" si="2"/>
        <v>492386.66666666669</v>
      </c>
      <c r="H179" s="94"/>
    </row>
    <row r="180" spans="1:8" ht="62" x14ac:dyDescent="0.3">
      <c r="A180" s="54" t="s">
        <v>196</v>
      </c>
      <c r="B180" s="55" t="s">
        <v>197</v>
      </c>
      <c r="C180" s="53" t="s">
        <v>193</v>
      </c>
      <c r="D180" s="45">
        <v>125875</v>
      </c>
      <c r="E180" s="46">
        <v>29750</v>
      </c>
      <c r="F180" s="47">
        <v>26180</v>
      </c>
      <c r="G180" s="48">
        <f t="shared" si="2"/>
        <v>60601.666666666664</v>
      </c>
      <c r="H180" s="94"/>
    </row>
    <row r="181" spans="1:8" ht="46.5" x14ac:dyDescent="0.3">
      <c r="A181" s="54" t="s">
        <v>198</v>
      </c>
      <c r="B181" s="55" t="s">
        <v>199</v>
      </c>
      <c r="C181" s="53" t="s">
        <v>193</v>
      </c>
      <c r="D181" s="45">
        <v>118008</v>
      </c>
      <c r="E181" s="46">
        <v>29512</v>
      </c>
      <c r="F181" s="47">
        <v>39984</v>
      </c>
      <c r="G181" s="48">
        <f t="shared" si="2"/>
        <v>62501.333333333336</v>
      </c>
      <c r="H181" s="94"/>
    </row>
    <row r="182" spans="1:8" ht="77.5" x14ac:dyDescent="0.3">
      <c r="A182" s="54" t="s">
        <v>200</v>
      </c>
      <c r="B182" s="55" t="s">
        <v>201</v>
      </c>
      <c r="C182" s="53" t="s">
        <v>193</v>
      </c>
      <c r="D182" s="45">
        <v>141610</v>
      </c>
      <c r="E182" s="46">
        <v>38500</v>
      </c>
      <c r="F182" s="47">
        <v>53550</v>
      </c>
      <c r="G182" s="48">
        <f t="shared" si="2"/>
        <v>77886.666666666672</v>
      </c>
      <c r="H182" s="94"/>
    </row>
    <row r="183" spans="1:8" ht="93" x14ac:dyDescent="0.3">
      <c r="A183" s="54" t="s">
        <v>202</v>
      </c>
      <c r="B183" s="55" t="s">
        <v>203</v>
      </c>
      <c r="C183" s="53" t="s">
        <v>193</v>
      </c>
      <c r="D183" s="45">
        <v>122728</v>
      </c>
      <c r="E183" s="46">
        <v>52000</v>
      </c>
      <c r="F183" s="47">
        <v>57120</v>
      </c>
      <c r="G183" s="48">
        <f t="shared" si="2"/>
        <v>77282.666666666672</v>
      </c>
      <c r="H183" s="94"/>
    </row>
    <row r="184" spans="1:8" ht="77.5" x14ac:dyDescent="0.3">
      <c r="A184" s="54" t="s">
        <v>204</v>
      </c>
      <c r="B184" s="55" t="s">
        <v>205</v>
      </c>
      <c r="C184" s="53" t="s">
        <v>193</v>
      </c>
      <c r="D184" s="45">
        <v>125875</v>
      </c>
      <c r="E184" s="46">
        <v>54380</v>
      </c>
      <c r="F184" s="47">
        <v>58905</v>
      </c>
      <c r="G184" s="48">
        <f t="shared" ref="G184:G234" si="3">AVERAGE(D184:F184)</f>
        <v>79720</v>
      </c>
      <c r="H184" s="94"/>
    </row>
    <row r="185" spans="1:8" ht="37.5" customHeight="1" x14ac:dyDescent="0.3">
      <c r="A185" s="129" t="s">
        <v>206</v>
      </c>
      <c r="B185" s="132" t="s">
        <v>207</v>
      </c>
      <c r="C185" s="44" t="s">
        <v>133</v>
      </c>
      <c r="D185" s="45">
        <v>71749</v>
      </c>
      <c r="E185" s="46">
        <v>47388.888888888891</v>
      </c>
      <c r="F185" s="47">
        <v>65450</v>
      </c>
      <c r="G185" s="48">
        <f t="shared" si="3"/>
        <v>61529.296296296292</v>
      </c>
      <c r="H185" s="94"/>
    </row>
    <row r="186" spans="1:8" ht="44" customHeight="1" x14ac:dyDescent="0.3">
      <c r="A186" s="131"/>
      <c r="B186" s="131"/>
      <c r="C186" s="44" t="s">
        <v>134</v>
      </c>
      <c r="D186" s="45">
        <v>66084</v>
      </c>
      <c r="E186" s="46">
        <v>47388.888888888891</v>
      </c>
      <c r="F186" s="47">
        <v>61880</v>
      </c>
      <c r="G186" s="48">
        <f t="shared" si="3"/>
        <v>58450.962962962956</v>
      </c>
      <c r="H186" s="94"/>
    </row>
    <row r="187" spans="1:8" ht="69.5" customHeight="1" x14ac:dyDescent="0.3">
      <c r="A187" s="32" t="s">
        <v>208</v>
      </c>
      <c r="B187" s="12" t="s">
        <v>136</v>
      </c>
      <c r="C187" s="44" t="s">
        <v>85</v>
      </c>
      <c r="D187" s="45">
        <v>377626</v>
      </c>
      <c r="E187" s="46">
        <v>144444.44444444444</v>
      </c>
      <c r="F187" s="47">
        <v>65450</v>
      </c>
      <c r="G187" s="48">
        <f t="shared" si="3"/>
        <v>195840.14814814818</v>
      </c>
      <c r="H187" s="94"/>
    </row>
    <row r="188" spans="1:8" ht="62" x14ac:dyDescent="0.3">
      <c r="A188" s="32" t="s">
        <v>209</v>
      </c>
      <c r="B188" s="12" t="s">
        <v>138</v>
      </c>
      <c r="C188" s="44" t="s">
        <v>85</v>
      </c>
      <c r="D188" s="45">
        <v>629377</v>
      </c>
      <c r="E188" s="46">
        <v>140666.66666666666</v>
      </c>
      <c r="F188" s="47">
        <v>59500</v>
      </c>
      <c r="G188" s="48">
        <f t="shared" si="3"/>
        <v>276514.55555555556</v>
      </c>
      <c r="H188" s="94"/>
    </row>
    <row r="189" spans="1:8" ht="15.5" x14ac:dyDescent="0.3">
      <c r="A189" s="129" t="s">
        <v>210</v>
      </c>
      <c r="B189" s="132" t="s">
        <v>140</v>
      </c>
      <c r="C189" s="44" t="s">
        <v>75</v>
      </c>
      <c r="D189" s="45">
        <v>472033</v>
      </c>
      <c r="E189" s="46">
        <v>132888.88888888888</v>
      </c>
      <c r="F189" s="47">
        <v>71400</v>
      </c>
      <c r="G189" s="48">
        <f t="shared" si="3"/>
        <v>225440.62962962964</v>
      </c>
      <c r="H189" s="94"/>
    </row>
    <row r="190" spans="1:8" ht="15.5" x14ac:dyDescent="0.3">
      <c r="A190" s="130"/>
      <c r="B190" s="131"/>
      <c r="C190" s="44" t="s">
        <v>141</v>
      </c>
      <c r="D190" s="45">
        <v>456298</v>
      </c>
      <c r="E190" s="46">
        <v>132888.88888888888</v>
      </c>
      <c r="F190" s="47">
        <v>64855</v>
      </c>
      <c r="G190" s="48">
        <f t="shared" si="3"/>
        <v>218013.96296296295</v>
      </c>
      <c r="H190" s="94"/>
    </row>
    <row r="191" spans="1:8" ht="15.5" x14ac:dyDescent="0.3">
      <c r="A191" s="130"/>
      <c r="B191" s="132" t="s">
        <v>142</v>
      </c>
      <c r="C191" s="44" t="s">
        <v>75</v>
      </c>
      <c r="D191" s="45">
        <v>440564</v>
      </c>
      <c r="E191" s="46">
        <v>132888.88888888888</v>
      </c>
      <c r="F191" s="47">
        <v>71400</v>
      </c>
      <c r="G191" s="48">
        <f t="shared" si="3"/>
        <v>214950.96296296295</v>
      </c>
      <c r="H191" s="94"/>
    </row>
    <row r="192" spans="1:8" ht="15.5" x14ac:dyDescent="0.3">
      <c r="A192" s="131"/>
      <c r="B192" s="131"/>
      <c r="C192" s="44" t="s">
        <v>141</v>
      </c>
      <c r="D192" s="45">
        <v>424830</v>
      </c>
      <c r="E192" s="46">
        <v>132888.88888888888</v>
      </c>
      <c r="F192" s="47">
        <v>64855</v>
      </c>
      <c r="G192" s="48">
        <f t="shared" si="3"/>
        <v>207524.62962962964</v>
      </c>
      <c r="H192" s="94"/>
    </row>
    <row r="193" spans="1:8" ht="25.5" customHeight="1" x14ac:dyDescent="0.3">
      <c r="A193" s="129" t="s">
        <v>211</v>
      </c>
      <c r="B193" s="132" t="s">
        <v>144</v>
      </c>
      <c r="C193" s="44" t="s">
        <v>70</v>
      </c>
      <c r="D193" s="45">
        <v>4720</v>
      </c>
      <c r="E193" s="46">
        <v>2644.4444444444443</v>
      </c>
      <c r="F193" s="47">
        <v>1824.27</v>
      </c>
      <c r="G193" s="48">
        <f t="shared" si="3"/>
        <v>3062.9048148148145</v>
      </c>
      <c r="H193" s="94"/>
    </row>
    <row r="194" spans="1:8" ht="24.5" customHeight="1" x14ac:dyDescent="0.3">
      <c r="A194" s="130"/>
      <c r="B194" s="130"/>
      <c r="C194" s="44" t="s">
        <v>77</v>
      </c>
      <c r="D194" s="45">
        <v>4405</v>
      </c>
      <c r="E194" s="46">
        <v>2644.4444444444443</v>
      </c>
      <c r="F194" s="47">
        <v>1705.27</v>
      </c>
      <c r="G194" s="48">
        <f t="shared" si="3"/>
        <v>2918.238148148148</v>
      </c>
      <c r="H194" s="94"/>
    </row>
    <row r="195" spans="1:8" ht="24.5" customHeight="1" x14ac:dyDescent="0.3">
      <c r="A195" s="131"/>
      <c r="B195" s="131"/>
      <c r="C195" s="44" t="s">
        <v>145</v>
      </c>
      <c r="D195" s="45">
        <v>4248</v>
      </c>
      <c r="E195" s="46">
        <v>2644.4444444444443</v>
      </c>
      <c r="F195" s="47">
        <v>1586.27</v>
      </c>
      <c r="G195" s="48">
        <f t="shared" si="3"/>
        <v>2826.238148148148</v>
      </c>
      <c r="H195" s="94"/>
    </row>
    <row r="196" spans="1:8" ht="15.5" x14ac:dyDescent="0.3">
      <c r="A196" s="129" t="s">
        <v>212</v>
      </c>
      <c r="B196" s="132" t="s">
        <v>147</v>
      </c>
      <c r="C196" s="44" t="s">
        <v>70</v>
      </c>
      <c r="D196" s="45">
        <v>62937</v>
      </c>
      <c r="E196" s="46">
        <v>17188.888888888887</v>
      </c>
      <c r="F196" s="47">
        <v>17374</v>
      </c>
      <c r="G196" s="48">
        <f t="shared" si="3"/>
        <v>32499.962962962964</v>
      </c>
      <c r="H196" s="94"/>
    </row>
    <row r="197" spans="1:8" ht="15.5" x14ac:dyDescent="0.3">
      <c r="A197" s="130"/>
      <c r="B197" s="130"/>
      <c r="C197" s="44" t="s">
        <v>77</v>
      </c>
      <c r="D197" s="45">
        <v>61364</v>
      </c>
      <c r="E197" s="46">
        <v>17188.888888888887</v>
      </c>
      <c r="F197" s="47">
        <v>16660</v>
      </c>
      <c r="G197" s="48">
        <f t="shared" si="3"/>
        <v>31737.629629629631</v>
      </c>
      <c r="H197" s="94"/>
    </row>
    <row r="198" spans="1:8" ht="15.5" x14ac:dyDescent="0.3">
      <c r="A198" s="130"/>
      <c r="B198" s="131"/>
      <c r="C198" s="44" t="s">
        <v>145</v>
      </c>
      <c r="D198" s="45">
        <v>59790</v>
      </c>
      <c r="E198" s="46">
        <v>17188.888888888887</v>
      </c>
      <c r="F198" s="47">
        <v>16243.5</v>
      </c>
      <c r="G198" s="48">
        <f t="shared" si="3"/>
        <v>31074.129629629631</v>
      </c>
      <c r="H198" s="94"/>
    </row>
    <row r="199" spans="1:8" ht="15.5" x14ac:dyDescent="0.3">
      <c r="A199" s="130"/>
      <c r="B199" s="132" t="s">
        <v>148</v>
      </c>
      <c r="C199" s="44" t="s">
        <v>70</v>
      </c>
      <c r="D199" s="45">
        <v>61364</v>
      </c>
      <c r="E199" s="46">
        <v>3152.2222222222222</v>
      </c>
      <c r="F199" s="47">
        <v>14875</v>
      </c>
      <c r="G199" s="48">
        <f t="shared" si="3"/>
        <v>26463.740740740741</v>
      </c>
      <c r="H199" s="94"/>
    </row>
    <row r="200" spans="1:8" ht="15.5" x14ac:dyDescent="0.3">
      <c r="A200" s="130"/>
      <c r="B200" s="130"/>
      <c r="C200" s="44" t="s">
        <v>77</v>
      </c>
      <c r="D200" s="45">
        <v>59790</v>
      </c>
      <c r="E200" s="46">
        <v>3152.2222222222222</v>
      </c>
      <c r="F200" s="47">
        <v>14256.2</v>
      </c>
      <c r="G200" s="48">
        <f t="shared" si="3"/>
        <v>25732.807407407407</v>
      </c>
      <c r="H200" s="94"/>
    </row>
    <row r="201" spans="1:8" ht="15.5" x14ac:dyDescent="0.3">
      <c r="A201" s="131"/>
      <c r="B201" s="131"/>
      <c r="C201" s="44" t="s">
        <v>145</v>
      </c>
      <c r="D201" s="45">
        <v>58217</v>
      </c>
      <c r="E201" s="46">
        <v>3152.2222222222222</v>
      </c>
      <c r="F201" s="47">
        <v>13328</v>
      </c>
      <c r="G201" s="48">
        <f t="shared" si="3"/>
        <v>24899.074074074073</v>
      </c>
      <c r="H201" s="94"/>
    </row>
    <row r="202" spans="1:8" ht="45" customHeight="1" x14ac:dyDescent="0.3">
      <c r="A202" s="129" t="s">
        <v>213</v>
      </c>
      <c r="B202" s="132" t="s">
        <v>150</v>
      </c>
      <c r="C202" s="44" t="s">
        <v>75</v>
      </c>
      <c r="D202" s="45">
        <v>62937</v>
      </c>
      <c r="E202" s="46">
        <v>66111.111111111109</v>
      </c>
      <c r="F202" s="47">
        <v>65450</v>
      </c>
      <c r="G202" s="48">
        <f t="shared" si="3"/>
        <v>64832.703703703708</v>
      </c>
      <c r="H202" s="94"/>
    </row>
    <row r="203" spans="1:8" ht="45" customHeight="1" x14ac:dyDescent="0.3">
      <c r="A203" s="131"/>
      <c r="B203" s="131"/>
      <c r="C203" s="44" t="s">
        <v>141</v>
      </c>
      <c r="D203" s="45">
        <v>59790</v>
      </c>
      <c r="E203" s="46">
        <v>66111.111111111109</v>
      </c>
      <c r="F203" s="47">
        <v>63070</v>
      </c>
      <c r="G203" s="48">
        <f t="shared" si="3"/>
        <v>62990.370370370372</v>
      </c>
      <c r="H203" s="94"/>
    </row>
    <row r="204" spans="1:8" ht="62" x14ac:dyDescent="0.3">
      <c r="A204" s="32" t="s">
        <v>214</v>
      </c>
      <c r="B204" s="12" t="s">
        <v>152</v>
      </c>
      <c r="C204" s="44" t="s">
        <v>85</v>
      </c>
      <c r="D204" s="45">
        <v>944066</v>
      </c>
      <c r="E204" s="46">
        <v>910588.88888888888</v>
      </c>
      <c r="F204" s="47">
        <v>856800</v>
      </c>
      <c r="G204" s="48">
        <f t="shared" si="3"/>
        <v>903818.29629629629</v>
      </c>
      <c r="H204" s="94"/>
    </row>
    <row r="205" spans="1:8" ht="62" x14ac:dyDescent="0.3">
      <c r="A205" s="32" t="s">
        <v>215</v>
      </c>
      <c r="B205" s="12" t="s">
        <v>154</v>
      </c>
      <c r="C205" s="44" t="s">
        <v>85</v>
      </c>
      <c r="D205" s="45">
        <v>881128</v>
      </c>
      <c r="E205" s="46">
        <v>716222.22222222225</v>
      </c>
      <c r="F205" s="47">
        <v>690200</v>
      </c>
      <c r="G205" s="48">
        <f t="shared" si="3"/>
        <v>762516.74074074067</v>
      </c>
      <c r="H205" s="94"/>
    </row>
    <row r="206" spans="1:8" ht="62" x14ac:dyDescent="0.3">
      <c r="A206" s="32" t="s">
        <v>216</v>
      </c>
      <c r="B206" s="12" t="s">
        <v>156</v>
      </c>
      <c r="C206" s="44" t="s">
        <v>85</v>
      </c>
      <c r="D206" s="45">
        <v>472033</v>
      </c>
      <c r="E206" s="46">
        <v>185111.11111111109</v>
      </c>
      <c r="F206" s="47">
        <v>500752</v>
      </c>
      <c r="G206" s="48">
        <f t="shared" si="3"/>
        <v>385965.37037037034</v>
      </c>
      <c r="H206" s="94"/>
    </row>
    <row r="207" spans="1:8" ht="62" x14ac:dyDescent="0.3">
      <c r="A207" s="56" t="s">
        <v>217</v>
      </c>
      <c r="B207" s="12" t="s">
        <v>158</v>
      </c>
      <c r="C207" s="44" t="s">
        <v>85</v>
      </c>
      <c r="D207" s="45">
        <v>377626</v>
      </c>
      <c r="E207" s="46">
        <v>158666.66666666666</v>
      </c>
      <c r="F207" s="47">
        <v>64260</v>
      </c>
      <c r="G207" s="48">
        <f t="shared" si="3"/>
        <v>200184.22222222222</v>
      </c>
      <c r="H207" s="94"/>
    </row>
    <row r="208" spans="1:8" ht="63.5" customHeight="1" x14ac:dyDescent="0.3">
      <c r="A208" s="51" t="s">
        <v>218</v>
      </c>
      <c r="B208" s="12" t="s">
        <v>160</v>
      </c>
      <c r="C208" s="44" t="s">
        <v>85</v>
      </c>
      <c r="D208" s="45">
        <v>377626</v>
      </c>
      <c r="E208" s="46">
        <v>200000</v>
      </c>
      <c r="F208" s="47">
        <v>59500</v>
      </c>
      <c r="G208" s="48">
        <f t="shared" si="3"/>
        <v>212375.33333333334</v>
      </c>
      <c r="H208" s="94"/>
    </row>
    <row r="209" spans="1:8" ht="62" x14ac:dyDescent="0.3">
      <c r="A209" s="32" t="s">
        <v>219</v>
      </c>
      <c r="B209" s="12" t="s">
        <v>162</v>
      </c>
      <c r="C209" s="44" t="s">
        <v>85</v>
      </c>
      <c r="D209" s="45">
        <v>141610</v>
      </c>
      <c r="E209" s="46">
        <v>64238.888888888891</v>
      </c>
      <c r="F209" s="47">
        <v>53550</v>
      </c>
      <c r="G209" s="48">
        <f t="shared" si="3"/>
        <v>86466.296296296292</v>
      </c>
      <c r="H209" s="94"/>
    </row>
    <row r="210" spans="1:8" ht="31" x14ac:dyDescent="0.3">
      <c r="A210" s="129" t="s">
        <v>220</v>
      </c>
      <c r="B210" s="12" t="s">
        <v>164</v>
      </c>
      <c r="C210" s="44" t="s">
        <v>85</v>
      </c>
      <c r="D210" s="45">
        <v>141610</v>
      </c>
      <c r="E210" s="46">
        <v>69444.444444444438</v>
      </c>
      <c r="F210" s="47">
        <v>89250</v>
      </c>
      <c r="G210" s="48">
        <f t="shared" si="3"/>
        <v>100101.48148148147</v>
      </c>
      <c r="H210" s="94"/>
    </row>
    <row r="211" spans="1:8" ht="31" x14ac:dyDescent="0.3">
      <c r="A211" s="131"/>
      <c r="B211" s="12" t="s">
        <v>165</v>
      </c>
      <c r="C211" s="44" t="s">
        <v>85</v>
      </c>
      <c r="D211" s="45">
        <v>141610</v>
      </c>
      <c r="E211" s="46">
        <v>69444.444444444438</v>
      </c>
      <c r="F211" s="47">
        <v>89250</v>
      </c>
      <c r="G211" s="48">
        <f t="shared" si="3"/>
        <v>100101.48148148147</v>
      </c>
      <c r="H211" s="94"/>
    </row>
    <row r="212" spans="1:8" ht="62" x14ac:dyDescent="0.3">
      <c r="A212" s="51" t="s">
        <v>221</v>
      </c>
      <c r="B212" s="12" t="s">
        <v>167</v>
      </c>
      <c r="C212" s="44" t="s">
        <v>85</v>
      </c>
      <c r="D212" s="45">
        <v>110141</v>
      </c>
      <c r="E212" s="46">
        <v>132222.22222222222</v>
      </c>
      <c r="F212" s="47">
        <v>90047.3</v>
      </c>
      <c r="G212" s="48">
        <f t="shared" si="3"/>
        <v>110803.50740740741</v>
      </c>
      <c r="H212" s="94"/>
    </row>
    <row r="213" spans="1:8" ht="62" x14ac:dyDescent="0.3">
      <c r="A213" s="51" t="s">
        <v>222</v>
      </c>
      <c r="B213" s="12" t="s">
        <v>169</v>
      </c>
      <c r="C213" s="44" t="s">
        <v>85</v>
      </c>
      <c r="D213" s="45">
        <v>110141</v>
      </c>
      <c r="E213" s="46">
        <v>32394.444444444445</v>
      </c>
      <c r="F213" s="47">
        <v>96029.43</v>
      </c>
      <c r="G213" s="48">
        <f t="shared" si="3"/>
        <v>79521.624814814815</v>
      </c>
      <c r="H213" s="94"/>
    </row>
    <row r="214" spans="1:8" ht="62" x14ac:dyDescent="0.3">
      <c r="A214" s="32" t="s">
        <v>223</v>
      </c>
      <c r="B214" s="12" t="s">
        <v>171</v>
      </c>
      <c r="C214" s="44" t="s">
        <v>85</v>
      </c>
      <c r="D214" s="45">
        <v>141610</v>
      </c>
      <c r="E214" s="46">
        <v>66111.111111111109</v>
      </c>
      <c r="F214" s="47">
        <v>47600</v>
      </c>
      <c r="G214" s="48">
        <f t="shared" si="3"/>
        <v>85107.037037037036</v>
      </c>
      <c r="H214" s="94"/>
    </row>
    <row r="215" spans="1:8" ht="62" x14ac:dyDescent="0.3">
      <c r="A215" s="32" t="s">
        <v>224</v>
      </c>
      <c r="B215" s="12" t="s">
        <v>173</v>
      </c>
      <c r="C215" s="44" t="s">
        <v>85</v>
      </c>
      <c r="D215" s="45">
        <v>629377</v>
      </c>
      <c r="E215" s="46">
        <v>3333333.333333333</v>
      </c>
      <c r="F215" s="47">
        <v>0</v>
      </c>
      <c r="G215" s="48">
        <f>(D215+E215)/2</f>
        <v>1981355.1666666665</v>
      </c>
      <c r="H215" s="94"/>
    </row>
    <row r="216" spans="1:8" ht="62" x14ac:dyDescent="0.3">
      <c r="A216" s="51" t="s">
        <v>225</v>
      </c>
      <c r="B216" s="12" t="s">
        <v>175</v>
      </c>
      <c r="C216" s="44" t="s">
        <v>85</v>
      </c>
      <c r="D216" s="45">
        <v>1258755</v>
      </c>
      <c r="E216" s="46">
        <v>370222.22222222219</v>
      </c>
      <c r="F216" s="47">
        <v>339150</v>
      </c>
      <c r="G216" s="48">
        <f t="shared" si="3"/>
        <v>656042.40740740742</v>
      </c>
      <c r="H216" s="94"/>
    </row>
    <row r="217" spans="1:8" ht="62" x14ac:dyDescent="0.3">
      <c r="A217" s="32" t="s">
        <v>226</v>
      </c>
      <c r="B217" s="12" t="s">
        <v>177</v>
      </c>
      <c r="C217" s="44" t="s">
        <v>85</v>
      </c>
      <c r="D217" s="45">
        <v>377626</v>
      </c>
      <c r="E217" s="46">
        <v>224777.77777777778</v>
      </c>
      <c r="F217" s="47">
        <v>77350</v>
      </c>
      <c r="G217" s="48">
        <f t="shared" si="3"/>
        <v>226584.59259259258</v>
      </c>
      <c r="H217" s="94"/>
    </row>
    <row r="218" spans="1:8" ht="62" x14ac:dyDescent="0.3">
      <c r="A218" s="32" t="s">
        <v>227</v>
      </c>
      <c r="B218" s="12" t="s">
        <v>179</v>
      </c>
      <c r="C218" s="44" t="s">
        <v>85</v>
      </c>
      <c r="D218" s="45">
        <v>472033</v>
      </c>
      <c r="E218" s="46">
        <v>49727.777777777774</v>
      </c>
      <c r="F218" s="47">
        <v>62713</v>
      </c>
      <c r="G218" s="48">
        <f t="shared" si="3"/>
        <v>194824.59259259258</v>
      </c>
      <c r="H218" s="94"/>
    </row>
    <row r="219" spans="1:8" ht="31" x14ac:dyDescent="0.3">
      <c r="A219" s="129" t="s">
        <v>228</v>
      </c>
      <c r="B219" s="12" t="s">
        <v>181</v>
      </c>
      <c r="C219" s="44" t="s">
        <v>85</v>
      </c>
      <c r="D219" s="45">
        <v>70805</v>
      </c>
      <c r="E219" s="46">
        <v>54211.111111111109</v>
      </c>
      <c r="F219" s="47">
        <v>49980</v>
      </c>
      <c r="G219" s="48">
        <f t="shared" si="3"/>
        <v>58332.037037037044</v>
      </c>
      <c r="H219" s="94"/>
    </row>
    <row r="220" spans="1:8" ht="46.5" x14ac:dyDescent="0.3">
      <c r="A220" s="131"/>
      <c r="B220" s="12" t="s">
        <v>182</v>
      </c>
      <c r="C220" s="44" t="s">
        <v>85</v>
      </c>
      <c r="D220" s="45">
        <v>67658</v>
      </c>
      <c r="E220" s="46">
        <v>54211.111111111109</v>
      </c>
      <c r="F220" s="47">
        <v>51170</v>
      </c>
      <c r="G220" s="48">
        <f t="shared" si="3"/>
        <v>57679.703703703708</v>
      </c>
      <c r="H220" s="94"/>
    </row>
    <row r="221" spans="1:8" ht="62" x14ac:dyDescent="0.3">
      <c r="A221" s="32" t="s">
        <v>229</v>
      </c>
      <c r="B221" s="12" t="s">
        <v>184</v>
      </c>
      <c r="C221" s="44" t="s">
        <v>85</v>
      </c>
      <c r="D221" s="45">
        <v>39336</v>
      </c>
      <c r="E221" s="46">
        <v>116166.66666666666</v>
      </c>
      <c r="F221" s="47">
        <v>22015</v>
      </c>
      <c r="G221" s="48">
        <f t="shared" si="3"/>
        <v>59172.555555555555</v>
      </c>
      <c r="H221" s="94"/>
    </row>
    <row r="222" spans="1:8" ht="15.5" x14ac:dyDescent="0.3">
      <c r="A222" s="129" t="s">
        <v>230</v>
      </c>
      <c r="B222" s="12" t="s">
        <v>186</v>
      </c>
      <c r="C222" s="44" t="s">
        <v>85</v>
      </c>
      <c r="D222" s="45">
        <v>1258755</v>
      </c>
      <c r="E222" s="46">
        <v>77350</v>
      </c>
      <c r="F222" s="47">
        <v>69020</v>
      </c>
      <c r="G222" s="48">
        <f t="shared" si="3"/>
        <v>468375</v>
      </c>
      <c r="H222" s="94"/>
    </row>
    <row r="223" spans="1:8" ht="31" x14ac:dyDescent="0.3">
      <c r="A223" s="130"/>
      <c r="B223" s="12" t="s">
        <v>187</v>
      </c>
      <c r="C223" s="44" t="s">
        <v>85</v>
      </c>
      <c r="D223" s="45">
        <v>3146888</v>
      </c>
      <c r="E223" s="46">
        <v>80533.333333333328</v>
      </c>
      <c r="F223" s="47">
        <v>65450</v>
      </c>
      <c r="G223" s="48">
        <f t="shared" si="3"/>
        <v>1097623.7777777778</v>
      </c>
      <c r="H223" s="94"/>
    </row>
    <row r="224" spans="1:8" ht="31" x14ac:dyDescent="0.3">
      <c r="A224" s="131"/>
      <c r="B224" s="12" t="s">
        <v>188</v>
      </c>
      <c r="C224" s="44" t="s">
        <v>85</v>
      </c>
      <c r="D224" s="45">
        <v>4720333</v>
      </c>
      <c r="E224" s="46">
        <v>290888.88888888888</v>
      </c>
      <c r="F224" s="47">
        <v>66640</v>
      </c>
      <c r="G224" s="48">
        <f t="shared" si="3"/>
        <v>1692620.6296296297</v>
      </c>
      <c r="H224" s="94"/>
    </row>
    <row r="225" spans="1:15" ht="108.5" x14ac:dyDescent="0.3">
      <c r="A225" s="56" t="s">
        <v>231</v>
      </c>
      <c r="B225" s="18" t="s">
        <v>190</v>
      </c>
      <c r="C225" s="44" t="s">
        <v>85</v>
      </c>
      <c r="D225" s="57">
        <v>1416100</v>
      </c>
      <c r="E225" s="49">
        <v>555555.5555555555</v>
      </c>
      <c r="F225" s="47">
        <v>416500</v>
      </c>
      <c r="G225" s="48">
        <f t="shared" si="3"/>
        <v>796051.8518518518</v>
      </c>
      <c r="H225" s="94"/>
    </row>
    <row r="226" spans="1:15" ht="41" customHeight="1" x14ac:dyDescent="0.3">
      <c r="A226" s="158" t="s">
        <v>232</v>
      </c>
      <c r="B226" s="160" t="s">
        <v>233</v>
      </c>
      <c r="C226" s="58" t="s">
        <v>133</v>
      </c>
      <c r="D226" s="57">
        <v>70805</v>
      </c>
      <c r="E226" s="49">
        <v>32000</v>
      </c>
      <c r="F226" s="47">
        <v>279650</v>
      </c>
      <c r="G226" s="48">
        <f t="shared" si="3"/>
        <v>127485</v>
      </c>
      <c r="H226" s="94"/>
    </row>
    <row r="227" spans="1:15" ht="47.5" customHeight="1" x14ac:dyDescent="0.3">
      <c r="A227" s="159"/>
      <c r="B227" s="160"/>
      <c r="C227" s="58" t="s">
        <v>134</v>
      </c>
      <c r="D227" s="57">
        <v>67658</v>
      </c>
      <c r="E227" s="49">
        <v>32000</v>
      </c>
      <c r="F227" s="47">
        <v>345338</v>
      </c>
      <c r="G227" s="48">
        <f t="shared" si="3"/>
        <v>148332</v>
      </c>
      <c r="H227" s="94"/>
    </row>
    <row r="228" spans="1:15" ht="77.5" x14ac:dyDescent="0.3">
      <c r="A228" s="52" t="s">
        <v>234</v>
      </c>
      <c r="B228" s="29" t="s">
        <v>192</v>
      </c>
      <c r="C228" s="53" t="s">
        <v>193</v>
      </c>
      <c r="D228" s="59">
        <v>393361</v>
      </c>
      <c r="E228" s="59">
        <v>317333.33333333331</v>
      </c>
      <c r="F228" s="47">
        <v>26180</v>
      </c>
      <c r="G228" s="48">
        <f t="shared" si="3"/>
        <v>245624.77777777775</v>
      </c>
      <c r="H228" s="94"/>
    </row>
    <row r="229" spans="1:15" ht="62" x14ac:dyDescent="0.3">
      <c r="A229" s="54" t="s">
        <v>235</v>
      </c>
      <c r="B229" s="29" t="s">
        <v>195</v>
      </c>
      <c r="C229" s="53" t="s">
        <v>193</v>
      </c>
      <c r="D229" s="59">
        <v>1416100</v>
      </c>
      <c r="E229" s="59">
        <v>383444.44444444444</v>
      </c>
      <c r="F229" s="47">
        <v>39984</v>
      </c>
      <c r="G229" s="48">
        <f t="shared" si="3"/>
        <v>613176.1481481482</v>
      </c>
      <c r="H229" s="94"/>
    </row>
    <row r="230" spans="1:15" ht="62" x14ac:dyDescent="0.3">
      <c r="A230" s="54" t="s">
        <v>236</v>
      </c>
      <c r="B230" s="55" t="s">
        <v>197</v>
      </c>
      <c r="C230" s="53" t="s">
        <v>193</v>
      </c>
      <c r="D230" s="59">
        <v>94406</v>
      </c>
      <c r="E230" s="59">
        <v>33055.555555555555</v>
      </c>
      <c r="F230" s="47">
        <v>53550</v>
      </c>
      <c r="G230" s="48">
        <f t="shared" si="3"/>
        <v>60337.18518518519</v>
      </c>
      <c r="H230" s="94"/>
    </row>
    <row r="231" spans="1:15" ht="62" x14ac:dyDescent="0.3">
      <c r="A231" s="54" t="s">
        <v>237</v>
      </c>
      <c r="B231" s="55" t="s">
        <v>199</v>
      </c>
      <c r="C231" s="53" t="s">
        <v>193</v>
      </c>
      <c r="D231" s="59">
        <v>125875</v>
      </c>
      <c r="E231" s="59">
        <v>32791.111111111109</v>
      </c>
      <c r="F231" s="47">
        <v>57120</v>
      </c>
      <c r="G231" s="48">
        <f t="shared" si="3"/>
        <v>71928.703703703708</v>
      </c>
      <c r="H231" s="94"/>
    </row>
    <row r="232" spans="1:15" ht="77.5" x14ac:dyDescent="0.3">
      <c r="A232" s="54" t="s">
        <v>238</v>
      </c>
      <c r="B232" s="55" t="s">
        <v>201</v>
      </c>
      <c r="C232" s="53" t="s">
        <v>193</v>
      </c>
      <c r="D232" s="59">
        <v>149477</v>
      </c>
      <c r="E232" s="59">
        <v>42777.777777777774</v>
      </c>
      <c r="F232" s="47">
        <v>58905</v>
      </c>
      <c r="G232" s="48">
        <f t="shared" si="3"/>
        <v>83719.925925925927</v>
      </c>
      <c r="H232" s="94"/>
    </row>
    <row r="233" spans="1:15" ht="93" x14ac:dyDescent="0.3">
      <c r="A233" s="54" t="s">
        <v>239</v>
      </c>
      <c r="B233" s="55" t="s">
        <v>203</v>
      </c>
      <c r="C233" s="53" t="s">
        <v>193</v>
      </c>
      <c r="D233" s="59">
        <v>149477</v>
      </c>
      <c r="E233" s="59">
        <v>57777.777777777774</v>
      </c>
      <c r="F233" s="47">
        <v>57120</v>
      </c>
      <c r="G233" s="48">
        <f t="shared" si="3"/>
        <v>88124.925925925912</v>
      </c>
      <c r="H233" s="94"/>
    </row>
    <row r="234" spans="1:15" ht="77.5" x14ac:dyDescent="0.3">
      <c r="A234" s="54" t="s">
        <v>240</v>
      </c>
      <c r="B234" s="55" t="s">
        <v>205</v>
      </c>
      <c r="C234" s="53" t="s">
        <v>193</v>
      </c>
      <c r="D234" s="59">
        <v>188813</v>
      </c>
      <c r="E234" s="59">
        <v>60422.222222222219</v>
      </c>
      <c r="F234" s="47">
        <v>58905</v>
      </c>
      <c r="G234" s="48">
        <f t="shared" si="3"/>
        <v>102713.40740740742</v>
      </c>
      <c r="H234" s="94"/>
    </row>
    <row r="235" spans="1:15" ht="20" x14ac:dyDescent="0.4">
      <c r="A235" s="128" t="s">
        <v>438</v>
      </c>
      <c r="B235" s="128"/>
      <c r="C235" s="128"/>
      <c r="D235" s="128"/>
      <c r="E235" s="128"/>
      <c r="F235" s="128"/>
      <c r="G235" s="34">
        <f>SUM(G119:G234)</f>
        <v>40296935.741481468</v>
      </c>
      <c r="H235" s="95"/>
    </row>
    <row r="236" spans="1:15" ht="20" customHeight="1" x14ac:dyDescent="0.3">
      <c r="A236" s="117" t="s">
        <v>241</v>
      </c>
      <c r="B236" s="118"/>
      <c r="C236" s="118"/>
      <c r="D236" s="118"/>
      <c r="E236" s="118"/>
      <c r="F236" s="118"/>
      <c r="G236" s="118"/>
      <c r="H236" s="119"/>
    </row>
    <row r="237" spans="1:15" ht="27.5" customHeight="1" x14ac:dyDescent="0.3">
      <c r="A237" s="123" t="s">
        <v>242</v>
      </c>
      <c r="B237" s="124"/>
      <c r="C237" s="124"/>
      <c r="D237" s="124"/>
      <c r="E237" s="124"/>
      <c r="F237" s="124"/>
      <c r="G237" s="124"/>
      <c r="H237" s="125"/>
    </row>
    <row r="238" spans="1:15" ht="46.5" x14ac:dyDescent="0.3">
      <c r="A238" s="43" t="s">
        <v>2</v>
      </c>
      <c r="B238" s="43" t="s">
        <v>3</v>
      </c>
      <c r="C238" s="60" t="s">
        <v>4</v>
      </c>
      <c r="D238" s="109" t="s">
        <v>118</v>
      </c>
      <c r="E238" s="109"/>
      <c r="F238" s="109"/>
      <c r="G238" s="36" t="s">
        <v>460</v>
      </c>
      <c r="H238" s="3" t="s">
        <v>457</v>
      </c>
      <c r="O238" s="5" t="s">
        <v>459</v>
      </c>
    </row>
    <row r="239" spans="1:15" ht="34.5" customHeight="1" x14ac:dyDescent="0.3">
      <c r="A239" s="12" t="s">
        <v>243</v>
      </c>
      <c r="B239" s="12" t="s">
        <v>244</v>
      </c>
      <c r="C239" s="61" t="s">
        <v>85</v>
      </c>
      <c r="D239" s="62">
        <v>198333</v>
      </c>
      <c r="E239" s="63">
        <v>451000</v>
      </c>
      <c r="F239" s="64">
        <v>71400</v>
      </c>
      <c r="G239" s="65">
        <f>AVERAGE(D239:F239)</f>
        <v>240244.33333333334</v>
      </c>
      <c r="H239" s="94"/>
    </row>
    <row r="240" spans="1:15" ht="31" x14ac:dyDescent="0.3">
      <c r="A240" s="12" t="s">
        <v>245</v>
      </c>
      <c r="B240" s="12" t="s">
        <v>244</v>
      </c>
      <c r="C240" s="61" t="s">
        <v>85</v>
      </c>
      <c r="D240" s="66">
        <v>198333</v>
      </c>
      <c r="E240" s="63">
        <v>451000</v>
      </c>
      <c r="F240" s="64">
        <v>314398</v>
      </c>
      <c r="G240" s="65">
        <f t="shared" ref="G240:G301" si="4">AVERAGE(D240:F240)</f>
        <v>321243.66666666669</v>
      </c>
      <c r="H240" s="94"/>
    </row>
    <row r="241" spans="1:8" ht="15.5" x14ac:dyDescent="0.3">
      <c r="A241" s="132" t="s">
        <v>246</v>
      </c>
      <c r="B241" s="12" t="s">
        <v>247</v>
      </c>
      <c r="C241" s="61" t="s">
        <v>85</v>
      </c>
      <c r="D241" s="66">
        <v>158666</v>
      </c>
      <c r="E241" s="63">
        <v>158700</v>
      </c>
      <c r="F241" s="64">
        <v>35700</v>
      </c>
      <c r="G241" s="65">
        <f t="shared" si="4"/>
        <v>117688.66666666667</v>
      </c>
      <c r="H241" s="94"/>
    </row>
    <row r="242" spans="1:8" ht="15.5" x14ac:dyDescent="0.3">
      <c r="A242" s="131"/>
      <c r="B242" s="12" t="s">
        <v>248</v>
      </c>
      <c r="C242" s="61" t="s">
        <v>85</v>
      </c>
      <c r="D242" s="66">
        <v>198333</v>
      </c>
      <c r="E242" s="63">
        <v>160000</v>
      </c>
      <c r="F242" s="64">
        <v>47600</v>
      </c>
      <c r="G242" s="65">
        <f t="shared" si="4"/>
        <v>135311</v>
      </c>
      <c r="H242" s="94"/>
    </row>
    <row r="243" spans="1:8" ht="31" x14ac:dyDescent="0.3">
      <c r="A243" s="12" t="s">
        <v>249</v>
      </c>
      <c r="B243" s="12" t="s">
        <v>250</v>
      </c>
      <c r="C243" s="61" t="s">
        <v>85</v>
      </c>
      <c r="D243" s="66">
        <v>52888</v>
      </c>
      <c r="E243" s="63">
        <v>52955</v>
      </c>
      <c r="F243" s="64">
        <v>53550</v>
      </c>
      <c r="G243" s="65">
        <f t="shared" si="4"/>
        <v>53131</v>
      </c>
      <c r="H243" s="94"/>
    </row>
    <row r="244" spans="1:8" ht="31" x14ac:dyDescent="0.3">
      <c r="A244" s="67" t="s">
        <v>251</v>
      </c>
      <c r="B244" s="12" t="s">
        <v>252</v>
      </c>
      <c r="C244" s="61" t="s">
        <v>85</v>
      </c>
      <c r="D244" s="66">
        <v>1190000</v>
      </c>
      <c r="E244" s="63">
        <v>260000</v>
      </c>
      <c r="F244" s="64">
        <v>416500</v>
      </c>
      <c r="G244" s="65">
        <f t="shared" si="4"/>
        <v>622166.66666666663</v>
      </c>
      <c r="H244" s="94"/>
    </row>
    <row r="245" spans="1:8" ht="124" x14ac:dyDescent="0.3">
      <c r="A245" s="12" t="s">
        <v>253</v>
      </c>
      <c r="B245" s="12" t="s">
        <v>254</v>
      </c>
      <c r="C245" s="61" t="s">
        <v>85</v>
      </c>
      <c r="D245" s="66">
        <v>264444</v>
      </c>
      <c r="E245" s="63">
        <v>452200</v>
      </c>
      <c r="F245" s="64">
        <v>499800</v>
      </c>
      <c r="G245" s="65">
        <f t="shared" si="4"/>
        <v>405481.33333333331</v>
      </c>
      <c r="H245" s="94"/>
    </row>
    <row r="246" spans="1:8" ht="31" x14ac:dyDescent="0.3">
      <c r="A246" s="18" t="s">
        <v>255</v>
      </c>
      <c r="B246" s="18" t="s">
        <v>256</v>
      </c>
      <c r="C246" s="61" t="s">
        <v>85</v>
      </c>
      <c r="D246" s="66">
        <v>264444</v>
      </c>
      <c r="E246" s="63">
        <v>357000</v>
      </c>
      <c r="F246" s="64">
        <v>214200</v>
      </c>
      <c r="G246" s="65">
        <f t="shared" si="4"/>
        <v>278548</v>
      </c>
      <c r="H246" s="94"/>
    </row>
    <row r="247" spans="1:8" ht="46.5" x14ac:dyDescent="0.3">
      <c r="A247" s="54" t="s">
        <v>257</v>
      </c>
      <c r="B247" s="55" t="s">
        <v>258</v>
      </c>
      <c r="C247" s="68" t="s">
        <v>193</v>
      </c>
      <c r="D247" s="69">
        <v>330555</v>
      </c>
      <c r="E247" s="70">
        <v>144000</v>
      </c>
      <c r="F247" s="64">
        <v>416500</v>
      </c>
      <c r="G247" s="65">
        <f t="shared" si="4"/>
        <v>297018.33333333331</v>
      </c>
      <c r="H247" s="94"/>
    </row>
    <row r="248" spans="1:8" ht="15.5" x14ac:dyDescent="0.3">
      <c r="A248" s="132" t="s">
        <v>259</v>
      </c>
      <c r="B248" s="157" t="s">
        <v>260</v>
      </c>
      <c r="C248" s="61" t="s">
        <v>261</v>
      </c>
      <c r="D248" s="66">
        <v>3966666</v>
      </c>
      <c r="E248" s="63">
        <v>2800000</v>
      </c>
      <c r="F248" s="64">
        <v>3523161.6</v>
      </c>
      <c r="G248" s="65">
        <f t="shared" si="4"/>
        <v>3429942.5333333332</v>
      </c>
      <c r="H248" s="94"/>
    </row>
    <row r="249" spans="1:8" ht="15.5" x14ac:dyDescent="0.3">
      <c r="A249" s="130"/>
      <c r="B249" s="131"/>
      <c r="C249" s="61" t="s">
        <v>262</v>
      </c>
      <c r="D249" s="66">
        <v>5950000</v>
      </c>
      <c r="E249" s="63">
        <v>3650000</v>
      </c>
      <c r="F249" s="64">
        <v>3808000</v>
      </c>
      <c r="G249" s="65">
        <f t="shared" si="4"/>
        <v>4469333.333333333</v>
      </c>
      <c r="H249" s="94"/>
    </row>
    <row r="250" spans="1:8" ht="108.5" x14ac:dyDescent="0.3">
      <c r="A250" s="132" t="s">
        <v>263</v>
      </c>
      <c r="B250" s="18" t="s">
        <v>264</v>
      </c>
      <c r="C250" s="61" t="s">
        <v>85</v>
      </c>
      <c r="D250" s="66">
        <v>1586666</v>
      </c>
      <c r="E250" s="63">
        <v>2900000</v>
      </c>
      <c r="F250" s="64">
        <v>1130500</v>
      </c>
      <c r="G250" s="65">
        <f t="shared" si="4"/>
        <v>1872388.6666666667</v>
      </c>
      <c r="H250" s="94"/>
    </row>
    <row r="251" spans="1:8" ht="15.5" x14ac:dyDescent="0.3">
      <c r="A251" s="130"/>
      <c r="B251" s="157" t="s">
        <v>265</v>
      </c>
      <c r="C251" s="61" t="s">
        <v>266</v>
      </c>
      <c r="D251" s="66">
        <v>1586666</v>
      </c>
      <c r="E251" s="63">
        <v>5400000</v>
      </c>
      <c r="F251" s="64">
        <v>1752870</v>
      </c>
      <c r="G251" s="65">
        <f t="shared" si="4"/>
        <v>2913178.6666666665</v>
      </c>
      <c r="H251" s="94"/>
    </row>
    <row r="252" spans="1:8" ht="15.5" x14ac:dyDescent="0.3">
      <c r="A252" s="130"/>
      <c r="B252" s="130"/>
      <c r="C252" s="61" t="s">
        <v>267</v>
      </c>
      <c r="D252" s="66">
        <v>3305555</v>
      </c>
      <c r="E252" s="63">
        <v>8750000</v>
      </c>
      <c r="F252" s="64">
        <v>2677500</v>
      </c>
      <c r="G252" s="65">
        <f t="shared" si="4"/>
        <v>4911018.333333333</v>
      </c>
      <c r="H252" s="94"/>
    </row>
    <row r="253" spans="1:8" ht="15.5" x14ac:dyDescent="0.3">
      <c r="A253" s="130"/>
      <c r="B253" s="130"/>
      <c r="C253" s="61" t="s">
        <v>268</v>
      </c>
      <c r="D253" s="66">
        <v>5288888</v>
      </c>
      <c r="E253" s="63">
        <v>14200000</v>
      </c>
      <c r="F253" s="64">
        <v>3948420</v>
      </c>
      <c r="G253" s="65">
        <f t="shared" si="4"/>
        <v>7812436</v>
      </c>
      <c r="H253" s="94"/>
    </row>
    <row r="254" spans="1:8" ht="15.5" x14ac:dyDescent="0.3">
      <c r="A254" s="130"/>
      <c r="B254" s="130"/>
      <c r="C254" s="61" t="s">
        <v>269</v>
      </c>
      <c r="D254" s="66">
        <v>10577777</v>
      </c>
      <c r="E254" s="63">
        <v>25800000</v>
      </c>
      <c r="F254" s="64">
        <v>5573960</v>
      </c>
      <c r="G254" s="65">
        <f t="shared" si="4"/>
        <v>13983912.333333334</v>
      </c>
      <c r="H254" s="94"/>
    </row>
    <row r="255" spans="1:8" ht="15.5" x14ac:dyDescent="0.3">
      <c r="A255" s="130"/>
      <c r="B255" s="130"/>
      <c r="C255" s="61" t="s">
        <v>270</v>
      </c>
      <c r="D255" s="66">
        <v>23800000</v>
      </c>
      <c r="E255" s="63">
        <v>36000000</v>
      </c>
      <c r="F255" s="64">
        <v>6242740</v>
      </c>
      <c r="G255" s="65">
        <f t="shared" si="4"/>
        <v>22014246.666666668</v>
      </c>
      <c r="H255" s="94"/>
    </row>
    <row r="256" spans="1:8" ht="77.5" x14ac:dyDescent="0.3">
      <c r="A256" s="131"/>
      <c r="B256" s="18" t="s">
        <v>271</v>
      </c>
      <c r="C256" s="61" t="s">
        <v>85</v>
      </c>
      <c r="D256" s="66">
        <v>7933333</v>
      </c>
      <c r="E256" s="63">
        <v>450000</v>
      </c>
      <c r="F256" s="64">
        <v>0</v>
      </c>
      <c r="G256" s="48">
        <f>(D256+E256)/2</f>
        <v>4191666.5</v>
      </c>
      <c r="H256" s="94"/>
    </row>
    <row r="257" spans="1:8" ht="15.5" x14ac:dyDescent="0.3">
      <c r="A257" s="132" t="s">
        <v>272</v>
      </c>
      <c r="B257" s="132" t="s">
        <v>273</v>
      </c>
      <c r="C257" s="61" t="s">
        <v>274</v>
      </c>
      <c r="D257" s="66">
        <v>158666</v>
      </c>
      <c r="E257" s="63">
        <v>150000</v>
      </c>
      <c r="F257" s="64">
        <v>101150</v>
      </c>
      <c r="G257" s="65">
        <f t="shared" si="4"/>
        <v>136605.33333333334</v>
      </c>
      <c r="H257" s="94"/>
    </row>
    <row r="258" spans="1:8" ht="31" x14ac:dyDescent="0.3">
      <c r="A258" s="130"/>
      <c r="B258" s="130"/>
      <c r="C258" s="61" t="s">
        <v>275</v>
      </c>
      <c r="D258" s="66">
        <v>198333</v>
      </c>
      <c r="E258" s="63">
        <v>95200</v>
      </c>
      <c r="F258" s="64">
        <v>101150</v>
      </c>
      <c r="G258" s="65">
        <f t="shared" si="4"/>
        <v>131561</v>
      </c>
      <c r="H258" s="94"/>
    </row>
    <row r="259" spans="1:8" ht="31" x14ac:dyDescent="0.3">
      <c r="A259" s="130"/>
      <c r="B259" s="130"/>
      <c r="C259" s="61" t="s">
        <v>276</v>
      </c>
      <c r="D259" s="66">
        <v>198333</v>
      </c>
      <c r="E259" s="63">
        <v>134000</v>
      </c>
      <c r="F259" s="64">
        <v>110670</v>
      </c>
      <c r="G259" s="65">
        <f t="shared" si="4"/>
        <v>147667.66666666666</v>
      </c>
      <c r="H259" s="94"/>
    </row>
    <row r="260" spans="1:8" ht="31" x14ac:dyDescent="0.3">
      <c r="A260" s="130"/>
      <c r="B260" s="130"/>
      <c r="C260" s="61" t="s">
        <v>277</v>
      </c>
      <c r="D260" s="66">
        <v>198333</v>
      </c>
      <c r="E260" s="63">
        <v>95200</v>
      </c>
      <c r="F260" s="64">
        <v>95200</v>
      </c>
      <c r="G260" s="65">
        <f t="shared" si="4"/>
        <v>129577.66666666667</v>
      </c>
      <c r="H260" s="94"/>
    </row>
    <row r="261" spans="1:8" ht="46.5" x14ac:dyDescent="0.3">
      <c r="A261" s="130"/>
      <c r="B261" s="130"/>
      <c r="C261" s="61" t="s">
        <v>278</v>
      </c>
      <c r="D261" s="66">
        <v>264444</v>
      </c>
      <c r="E261" s="63">
        <v>130000</v>
      </c>
      <c r="F261" s="64">
        <v>202300</v>
      </c>
      <c r="G261" s="65">
        <f t="shared" si="4"/>
        <v>198914.66666666666</v>
      </c>
      <c r="H261" s="94"/>
    </row>
    <row r="262" spans="1:8" ht="31" x14ac:dyDescent="0.3">
      <c r="A262" s="130"/>
      <c r="B262" s="130"/>
      <c r="C262" s="61" t="s">
        <v>279</v>
      </c>
      <c r="D262" s="66">
        <v>264444</v>
      </c>
      <c r="E262" s="63">
        <v>145000</v>
      </c>
      <c r="F262" s="64">
        <v>109480</v>
      </c>
      <c r="G262" s="65">
        <f t="shared" si="4"/>
        <v>172974.66666666666</v>
      </c>
      <c r="H262" s="94"/>
    </row>
    <row r="263" spans="1:8" ht="31" x14ac:dyDescent="0.3">
      <c r="A263" s="130"/>
      <c r="B263" s="130"/>
      <c r="C263" s="61" t="s">
        <v>280</v>
      </c>
      <c r="D263" s="66">
        <v>793333</v>
      </c>
      <c r="E263" s="63">
        <v>190400</v>
      </c>
      <c r="F263" s="64">
        <v>192780</v>
      </c>
      <c r="G263" s="65">
        <f t="shared" si="4"/>
        <v>392171</v>
      </c>
      <c r="H263" s="94"/>
    </row>
    <row r="264" spans="1:8" ht="15.5" x14ac:dyDescent="0.3">
      <c r="A264" s="130"/>
      <c r="B264" s="130"/>
      <c r="C264" s="61" t="s">
        <v>281</v>
      </c>
      <c r="D264" s="66">
        <v>925555</v>
      </c>
      <c r="E264" s="63">
        <v>190400</v>
      </c>
      <c r="F264" s="64">
        <v>205870</v>
      </c>
      <c r="G264" s="65">
        <f t="shared" si="4"/>
        <v>440608.33333333331</v>
      </c>
      <c r="H264" s="94"/>
    </row>
    <row r="265" spans="1:8" ht="15.5" x14ac:dyDescent="0.3">
      <c r="A265" s="130"/>
      <c r="B265" s="130"/>
      <c r="C265" s="61" t="s">
        <v>282</v>
      </c>
      <c r="D265" s="66">
        <v>264444</v>
      </c>
      <c r="E265" s="63">
        <v>560100</v>
      </c>
      <c r="F265" s="64">
        <v>416500</v>
      </c>
      <c r="G265" s="65">
        <f t="shared" si="4"/>
        <v>413681.33333333331</v>
      </c>
      <c r="H265" s="94"/>
    </row>
    <row r="266" spans="1:8" ht="31" x14ac:dyDescent="0.3">
      <c r="A266" s="130"/>
      <c r="B266" s="130"/>
      <c r="C266" s="61" t="s">
        <v>283</v>
      </c>
      <c r="D266" s="66">
        <v>1057777</v>
      </c>
      <c r="E266" s="63">
        <v>500000</v>
      </c>
      <c r="F266" s="64">
        <v>571200</v>
      </c>
      <c r="G266" s="65">
        <f t="shared" si="4"/>
        <v>709659</v>
      </c>
      <c r="H266" s="94"/>
    </row>
    <row r="267" spans="1:8" ht="62" x14ac:dyDescent="0.3">
      <c r="A267" s="130"/>
      <c r="B267" s="130"/>
      <c r="C267" s="61" t="s">
        <v>284</v>
      </c>
      <c r="D267" s="66">
        <v>1190000</v>
      </c>
      <c r="E267" s="63">
        <v>773500</v>
      </c>
      <c r="F267" s="64">
        <v>535500</v>
      </c>
      <c r="G267" s="65">
        <f t="shared" si="4"/>
        <v>833000</v>
      </c>
      <c r="H267" s="94"/>
    </row>
    <row r="268" spans="1:8" ht="31" x14ac:dyDescent="0.3">
      <c r="A268" s="130"/>
      <c r="B268" s="130"/>
      <c r="C268" s="61" t="s">
        <v>285</v>
      </c>
      <c r="D268" s="66">
        <v>1190000</v>
      </c>
      <c r="E268" s="63">
        <v>830400</v>
      </c>
      <c r="F268" s="64">
        <v>511700</v>
      </c>
      <c r="G268" s="65">
        <f t="shared" si="4"/>
        <v>844033.33333333337</v>
      </c>
      <c r="H268" s="94"/>
    </row>
    <row r="269" spans="1:8" ht="15.5" x14ac:dyDescent="0.3">
      <c r="A269" s="131"/>
      <c r="B269" s="131"/>
      <c r="C269" s="61" t="s">
        <v>286</v>
      </c>
      <c r="D269" s="66">
        <v>1586666</v>
      </c>
      <c r="E269" s="63">
        <v>714500</v>
      </c>
      <c r="F269" s="64">
        <v>823480</v>
      </c>
      <c r="G269" s="65">
        <f t="shared" si="4"/>
        <v>1041548.6666666666</v>
      </c>
      <c r="H269" s="94"/>
    </row>
    <row r="270" spans="1:8" ht="15.5" x14ac:dyDescent="0.3">
      <c r="A270" s="132" t="s">
        <v>287</v>
      </c>
      <c r="B270" s="12" t="s">
        <v>288</v>
      </c>
      <c r="C270" s="61" t="s">
        <v>85</v>
      </c>
      <c r="D270" s="66">
        <v>330555</v>
      </c>
      <c r="E270" s="63">
        <v>180500</v>
      </c>
      <c r="F270" s="64">
        <v>416500</v>
      </c>
      <c r="G270" s="65">
        <f t="shared" si="4"/>
        <v>309185</v>
      </c>
      <c r="H270" s="94"/>
    </row>
    <row r="271" spans="1:8" ht="15.5" x14ac:dyDescent="0.3">
      <c r="A271" s="130"/>
      <c r="B271" s="12" t="s">
        <v>289</v>
      </c>
      <c r="C271" s="61" t="s">
        <v>85</v>
      </c>
      <c r="D271" s="66">
        <v>330555</v>
      </c>
      <c r="E271" s="63">
        <v>180500</v>
      </c>
      <c r="F271" s="64">
        <v>416500</v>
      </c>
      <c r="G271" s="65">
        <f t="shared" si="4"/>
        <v>309185</v>
      </c>
      <c r="H271" s="94"/>
    </row>
    <row r="272" spans="1:8" ht="15.5" x14ac:dyDescent="0.3">
      <c r="A272" s="130"/>
      <c r="B272" s="12" t="s">
        <v>290</v>
      </c>
      <c r="C272" s="61" t="s">
        <v>85</v>
      </c>
      <c r="D272" s="66">
        <v>330555</v>
      </c>
      <c r="E272" s="63">
        <v>297500</v>
      </c>
      <c r="F272" s="64">
        <v>416500</v>
      </c>
      <c r="G272" s="65">
        <f t="shared" si="4"/>
        <v>348185</v>
      </c>
      <c r="H272" s="94"/>
    </row>
    <row r="273" spans="1:8" ht="15.5" x14ac:dyDescent="0.3">
      <c r="A273" s="131"/>
      <c r="B273" s="12" t="s">
        <v>291</v>
      </c>
      <c r="C273" s="61" t="s">
        <v>85</v>
      </c>
      <c r="D273" s="66">
        <v>396666</v>
      </c>
      <c r="E273" s="63">
        <v>323000</v>
      </c>
      <c r="F273" s="64">
        <v>452200</v>
      </c>
      <c r="G273" s="65">
        <f t="shared" si="4"/>
        <v>390622</v>
      </c>
      <c r="H273" s="94"/>
    </row>
    <row r="274" spans="1:8" ht="46.5" x14ac:dyDescent="0.3">
      <c r="A274" s="18" t="s">
        <v>292</v>
      </c>
      <c r="B274" s="12" t="s">
        <v>293</v>
      </c>
      <c r="C274" s="61" t="s">
        <v>85</v>
      </c>
      <c r="D274" s="66">
        <v>1190000</v>
      </c>
      <c r="E274" s="63">
        <v>767550</v>
      </c>
      <c r="F274" s="64">
        <v>724710</v>
      </c>
      <c r="G274" s="65">
        <f t="shared" si="4"/>
        <v>894086.66666666663</v>
      </c>
      <c r="H274" s="94"/>
    </row>
    <row r="275" spans="1:8" ht="46.5" x14ac:dyDescent="0.3">
      <c r="A275" s="18" t="s">
        <v>294</v>
      </c>
      <c r="B275" s="12" t="s">
        <v>293</v>
      </c>
      <c r="C275" s="61" t="s">
        <v>85</v>
      </c>
      <c r="D275" s="66">
        <v>1057777</v>
      </c>
      <c r="E275" s="63">
        <v>650000</v>
      </c>
      <c r="F275" s="64">
        <v>416500</v>
      </c>
      <c r="G275" s="65">
        <f t="shared" si="4"/>
        <v>708092.33333333337</v>
      </c>
      <c r="H275" s="94"/>
    </row>
    <row r="276" spans="1:8" ht="31" x14ac:dyDescent="0.3">
      <c r="A276" s="18" t="s">
        <v>295</v>
      </c>
      <c r="B276" s="12" t="s">
        <v>296</v>
      </c>
      <c r="C276" s="61" t="s">
        <v>85</v>
      </c>
      <c r="D276" s="66">
        <v>396666</v>
      </c>
      <c r="E276" s="63">
        <v>190400</v>
      </c>
      <c r="F276" s="64">
        <v>380800</v>
      </c>
      <c r="G276" s="65">
        <f t="shared" si="4"/>
        <v>322622</v>
      </c>
      <c r="H276" s="94"/>
    </row>
    <row r="277" spans="1:8" ht="31" x14ac:dyDescent="0.3">
      <c r="A277" s="18" t="s">
        <v>297</v>
      </c>
      <c r="B277" s="12" t="s">
        <v>298</v>
      </c>
      <c r="C277" s="61" t="s">
        <v>85</v>
      </c>
      <c r="D277" s="66">
        <v>1983333</v>
      </c>
      <c r="E277" s="63">
        <v>119000</v>
      </c>
      <c r="F277" s="64">
        <v>297500</v>
      </c>
      <c r="G277" s="65">
        <f t="shared" si="4"/>
        <v>799944.33333333337</v>
      </c>
      <c r="H277" s="94"/>
    </row>
    <row r="278" spans="1:8" ht="46.5" x14ac:dyDescent="0.3">
      <c r="A278" s="18" t="s">
        <v>299</v>
      </c>
      <c r="B278" s="12" t="s">
        <v>300</v>
      </c>
      <c r="C278" s="61" t="s">
        <v>85</v>
      </c>
      <c r="D278" s="66">
        <v>1057777</v>
      </c>
      <c r="E278" s="63">
        <v>95500</v>
      </c>
      <c r="F278" s="64">
        <v>380800</v>
      </c>
      <c r="G278" s="65">
        <f t="shared" si="4"/>
        <v>511359</v>
      </c>
      <c r="H278" s="94"/>
    </row>
    <row r="279" spans="1:8" ht="31" x14ac:dyDescent="0.3">
      <c r="A279" s="132" t="s">
        <v>301</v>
      </c>
      <c r="B279" s="12" t="s">
        <v>302</v>
      </c>
      <c r="C279" s="61" t="s">
        <v>85</v>
      </c>
      <c r="D279" s="66">
        <v>661111</v>
      </c>
      <c r="E279" s="63">
        <v>214000</v>
      </c>
      <c r="F279" s="64">
        <v>380800</v>
      </c>
      <c r="G279" s="65">
        <f t="shared" si="4"/>
        <v>418637</v>
      </c>
      <c r="H279" s="94"/>
    </row>
    <row r="280" spans="1:8" ht="31" x14ac:dyDescent="0.3">
      <c r="A280" s="130"/>
      <c r="B280" s="12" t="s">
        <v>303</v>
      </c>
      <c r="C280" s="61" t="s">
        <v>85</v>
      </c>
      <c r="D280" s="66">
        <v>793333</v>
      </c>
      <c r="E280" s="63">
        <v>542752</v>
      </c>
      <c r="F280" s="64">
        <v>416500</v>
      </c>
      <c r="G280" s="65">
        <f t="shared" si="4"/>
        <v>584195</v>
      </c>
      <c r="H280" s="94"/>
    </row>
    <row r="281" spans="1:8" ht="31" x14ac:dyDescent="0.3">
      <c r="A281" s="131"/>
      <c r="B281" s="12" t="s">
        <v>304</v>
      </c>
      <c r="C281" s="61" t="s">
        <v>85</v>
      </c>
      <c r="D281" s="66">
        <v>1057777</v>
      </c>
      <c r="E281" s="63">
        <v>760000</v>
      </c>
      <c r="F281" s="64">
        <v>499800</v>
      </c>
      <c r="G281" s="65">
        <f t="shared" si="4"/>
        <v>772525.66666666663</v>
      </c>
      <c r="H281" s="94"/>
    </row>
    <row r="282" spans="1:8" ht="46.5" x14ac:dyDescent="0.3">
      <c r="A282" s="12" t="s">
        <v>305</v>
      </c>
      <c r="B282" s="12" t="s">
        <v>306</v>
      </c>
      <c r="C282" s="61" t="s">
        <v>85</v>
      </c>
      <c r="D282" s="66">
        <v>925555</v>
      </c>
      <c r="E282" s="63">
        <v>297500</v>
      </c>
      <c r="F282" s="64">
        <v>577150</v>
      </c>
      <c r="G282" s="65">
        <f t="shared" si="4"/>
        <v>600068.33333333337</v>
      </c>
      <c r="H282" s="94"/>
    </row>
    <row r="283" spans="1:8" ht="46.5" x14ac:dyDescent="0.3">
      <c r="A283" s="12" t="s">
        <v>307</v>
      </c>
      <c r="B283" s="12" t="s">
        <v>308</v>
      </c>
      <c r="C283" s="61" t="s">
        <v>85</v>
      </c>
      <c r="D283" s="66">
        <v>595000</v>
      </c>
      <c r="E283" s="63">
        <v>84500</v>
      </c>
      <c r="F283" s="64">
        <v>190400</v>
      </c>
      <c r="G283" s="65">
        <f t="shared" si="4"/>
        <v>289966.66666666669</v>
      </c>
      <c r="H283" s="94"/>
    </row>
    <row r="284" spans="1:8" ht="15.5" x14ac:dyDescent="0.3">
      <c r="A284" s="132" t="s">
        <v>309</v>
      </c>
      <c r="B284" s="132" t="s">
        <v>310</v>
      </c>
      <c r="C284" s="61" t="s">
        <v>311</v>
      </c>
      <c r="D284" s="66">
        <v>3305555</v>
      </c>
      <c r="E284" s="63">
        <v>1310000</v>
      </c>
      <c r="F284" s="64">
        <v>1999200</v>
      </c>
      <c r="G284" s="65">
        <f t="shared" si="4"/>
        <v>2204918.3333333335</v>
      </c>
      <c r="H284" s="94"/>
    </row>
    <row r="285" spans="1:8" ht="15.5" x14ac:dyDescent="0.3">
      <c r="A285" s="130"/>
      <c r="B285" s="130"/>
      <c r="C285" s="61" t="s">
        <v>312</v>
      </c>
      <c r="D285" s="66">
        <v>5288888</v>
      </c>
      <c r="E285" s="63">
        <v>1080000</v>
      </c>
      <c r="F285" s="64">
        <v>2665600</v>
      </c>
      <c r="G285" s="65">
        <f t="shared" si="4"/>
        <v>3011496</v>
      </c>
      <c r="H285" s="94"/>
    </row>
    <row r="286" spans="1:8" ht="15.5" x14ac:dyDescent="0.3">
      <c r="A286" s="130"/>
      <c r="B286" s="130"/>
      <c r="C286" s="61" t="s">
        <v>313</v>
      </c>
      <c r="D286" s="66">
        <v>6611111</v>
      </c>
      <c r="E286" s="63">
        <v>2965000</v>
      </c>
      <c r="F286" s="64">
        <v>3165400</v>
      </c>
      <c r="G286" s="65">
        <f t="shared" si="4"/>
        <v>4247170.333333333</v>
      </c>
      <c r="H286" s="94"/>
    </row>
    <row r="287" spans="1:8" ht="15.5" x14ac:dyDescent="0.3">
      <c r="A287" s="130"/>
      <c r="B287" s="130"/>
      <c r="C287" s="61" t="s">
        <v>314</v>
      </c>
      <c r="D287" s="66">
        <v>10577777</v>
      </c>
      <c r="E287" s="63">
        <v>3698000</v>
      </c>
      <c r="F287" s="64">
        <v>3831800</v>
      </c>
      <c r="G287" s="65">
        <f t="shared" si="4"/>
        <v>6035859</v>
      </c>
      <c r="H287" s="94"/>
    </row>
    <row r="288" spans="1:8" ht="15.5" x14ac:dyDescent="0.3">
      <c r="A288" s="131"/>
      <c r="B288" s="131"/>
      <c r="C288" s="61" t="s">
        <v>315</v>
      </c>
      <c r="D288" s="66">
        <v>19833333</v>
      </c>
      <c r="E288" s="63">
        <v>4165000</v>
      </c>
      <c r="F288" s="64">
        <v>5497800</v>
      </c>
      <c r="G288" s="65">
        <f t="shared" si="4"/>
        <v>9832044.333333334</v>
      </c>
      <c r="H288" s="94"/>
    </row>
    <row r="289" spans="1:8" ht="31" x14ac:dyDescent="0.3">
      <c r="A289" s="132" t="s">
        <v>316</v>
      </c>
      <c r="B289" s="12" t="s">
        <v>317</v>
      </c>
      <c r="C289" s="61" t="s">
        <v>85</v>
      </c>
      <c r="D289" s="66">
        <v>793333</v>
      </c>
      <c r="E289" s="63">
        <v>700000</v>
      </c>
      <c r="F289" s="64">
        <v>537880</v>
      </c>
      <c r="G289" s="65">
        <f t="shared" si="4"/>
        <v>677071</v>
      </c>
      <c r="H289" s="94"/>
    </row>
    <row r="290" spans="1:8" ht="31" x14ac:dyDescent="0.3">
      <c r="A290" s="130"/>
      <c r="B290" s="12" t="s">
        <v>318</v>
      </c>
      <c r="C290" s="61" t="s">
        <v>85</v>
      </c>
      <c r="D290" s="66">
        <v>925555</v>
      </c>
      <c r="E290" s="63">
        <v>750000</v>
      </c>
      <c r="F290" s="64">
        <v>618800</v>
      </c>
      <c r="G290" s="65">
        <f t="shared" si="4"/>
        <v>764785</v>
      </c>
      <c r="H290" s="94"/>
    </row>
    <row r="291" spans="1:8" ht="31" x14ac:dyDescent="0.3">
      <c r="A291" s="130"/>
      <c r="B291" s="12" t="s">
        <v>319</v>
      </c>
      <c r="C291" s="61" t="s">
        <v>85</v>
      </c>
      <c r="D291" s="66">
        <v>1057777</v>
      </c>
      <c r="E291" s="63">
        <v>800000</v>
      </c>
      <c r="F291" s="64">
        <v>917252</v>
      </c>
      <c r="G291" s="65">
        <f t="shared" si="4"/>
        <v>925009.66666666663</v>
      </c>
      <c r="H291" s="94"/>
    </row>
    <row r="292" spans="1:8" ht="31" x14ac:dyDescent="0.3">
      <c r="A292" s="130"/>
      <c r="B292" s="12" t="s">
        <v>320</v>
      </c>
      <c r="C292" s="61" t="s">
        <v>85</v>
      </c>
      <c r="D292" s="66">
        <v>1322222</v>
      </c>
      <c r="E292" s="63">
        <v>850000</v>
      </c>
      <c r="F292" s="64">
        <v>1261400</v>
      </c>
      <c r="G292" s="65">
        <f t="shared" si="4"/>
        <v>1144540.6666666667</v>
      </c>
      <c r="H292" s="94"/>
    </row>
    <row r="293" spans="1:8" ht="31" x14ac:dyDescent="0.3">
      <c r="A293" s="130"/>
      <c r="B293" s="12" t="s">
        <v>321</v>
      </c>
      <c r="C293" s="61" t="s">
        <v>85</v>
      </c>
      <c r="D293" s="66">
        <v>2644444</v>
      </c>
      <c r="E293" s="63">
        <v>2550000</v>
      </c>
      <c r="F293" s="64">
        <v>1880200</v>
      </c>
      <c r="G293" s="65">
        <f t="shared" si="4"/>
        <v>2358214.6666666665</v>
      </c>
      <c r="H293" s="94"/>
    </row>
    <row r="294" spans="1:8" ht="31" x14ac:dyDescent="0.3">
      <c r="A294" s="130"/>
      <c r="B294" s="12" t="s">
        <v>322</v>
      </c>
      <c r="C294" s="61" t="s">
        <v>85</v>
      </c>
      <c r="D294" s="66">
        <v>5288888</v>
      </c>
      <c r="E294" s="63">
        <v>3800000</v>
      </c>
      <c r="F294" s="64">
        <v>4998000</v>
      </c>
      <c r="G294" s="65">
        <f t="shared" si="4"/>
        <v>4695629.333333333</v>
      </c>
      <c r="H294" s="94"/>
    </row>
    <row r="295" spans="1:8" ht="15.5" x14ac:dyDescent="0.3">
      <c r="A295" s="132" t="s">
        <v>324</v>
      </c>
      <c r="B295" s="132" t="s">
        <v>325</v>
      </c>
      <c r="C295" s="61" t="s">
        <v>326</v>
      </c>
      <c r="D295" s="66">
        <v>1983333</v>
      </c>
      <c r="E295" s="63">
        <v>600000</v>
      </c>
      <c r="F295" s="64">
        <v>1963500</v>
      </c>
      <c r="G295" s="65">
        <f t="shared" si="4"/>
        <v>1515611</v>
      </c>
      <c r="H295" s="94"/>
    </row>
    <row r="296" spans="1:8" ht="15.5" x14ac:dyDescent="0.3">
      <c r="A296" s="130"/>
      <c r="B296" s="130"/>
      <c r="C296" s="61" t="s">
        <v>327</v>
      </c>
      <c r="D296" s="66">
        <v>2644444</v>
      </c>
      <c r="E296" s="63">
        <v>900000</v>
      </c>
      <c r="F296" s="64">
        <v>3248700</v>
      </c>
      <c r="G296" s="65">
        <f t="shared" si="4"/>
        <v>2264381.3333333335</v>
      </c>
      <c r="H296" s="94"/>
    </row>
    <row r="297" spans="1:8" ht="15.5" x14ac:dyDescent="0.3">
      <c r="A297" s="130"/>
      <c r="B297" s="130"/>
      <c r="C297" s="61" t="s">
        <v>328</v>
      </c>
      <c r="D297" s="66">
        <v>3966666</v>
      </c>
      <c r="E297" s="63">
        <v>1200000</v>
      </c>
      <c r="F297" s="64">
        <v>4605300</v>
      </c>
      <c r="G297" s="65">
        <f t="shared" si="4"/>
        <v>3257322</v>
      </c>
      <c r="H297" s="94"/>
    </row>
    <row r="298" spans="1:8" ht="15.5" x14ac:dyDescent="0.3">
      <c r="A298" s="131"/>
      <c r="B298" s="131"/>
      <c r="C298" s="61" t="s">
        <v>329</v>
      </c>
      <c r="D298" s="66">
        <v>6611111</v>
      </c>
      <c r="E298" s="63">
        <v>1500000</v>
      </c>
      <c r="F298" s="64">
        <v>6366500</v>
      </c>
      <c r="G298" s="65">
        <f t="shared" si="4"/>
        <v>4825870.333333333</v>
      </c>
      <c r="H298" s="94"/>
    </row>
    <row r="299" spans="1:8" ht="31" x14ac:dyDescent="0.3">
      <c r="A299" s="12" t="s">
        <v>330</v>
      </c>
      <c r="B299" s="12" t="s">
        <v>331</v>
      </c>
      <c r="C299" s="61" t="s">
        <v>85</v>
      </c>
      <c r="D299" s="66">
        <v>3966666</v>
      </c>
      <c r="E299" s="63">
        <v>430000</v>
      </c>
      <c r="F299" s="64">
        <v>184450</v>
      </c>
      <c r="G299" s="65">
        <f t="shared" si="4"/>
        <v>1527038.6666666667</v>
      </c>
      <c r="H299" s="94"/>
    </row>
    <row r="300" spans="1:8" ht="31" x14ac:dyDescent="0.3">
      <c r="A300" s="12" t="s">
        <v>332</v>
      </c>
      <c r="B300" s="12" t="s">
        <v>331</v>
      </c>
      <c r="C300" s="61" t="s">
        <v>85</v>
      </c>
      <c r="D300" s="66">
        <v>3966666</v>
      </c>
      <c r="E300" s="63">
        <v>465000</v>
      </c>
      <c r="F300" s="64">
        <v>278460</v>
      </c>
      <c r="G300" s="65">
        <f t="shared" si="4"/>
        <v>1570042</v>
      </c>
      <c r="H300" s="94"/>
    </row>
    <row r="301" spans="1:8" ht="31" x14ac:dyDescent="0.3">
      <c r="A301" s="12" t="s">
        <v>333</v>
      </c>
      <c r="B301" s="12" t="s">
        <v>334</v>
      </c>
      <c r="C301" s="61" t="s">
        <v>85</v>
      </c>
      <c r="D301" s="66">
        <v>330555</v>
      </c>
      <c r="E301" s="63">
        <v>500000</v>
      </c>
      <c r="F301" s="64">
        <v>452200</v>
      </c>
      <c r="G301" s="65">
        <f t="shared" si="4"/>
        <v>427585</v>
      </c>
      <c r="H301" s="94"/>
    </row>
    <row r="302" spans="1:8" ht="62" x14ac:dyDescent="0.3">
      <c r="A302" s="12" t="s">
        <v>335</v>
      </c>
      <c r="B302" s="12" t="s">
        <v>336</v>
      </c>
      <c r="C302" s="61" t="s">
        <v>85</v>
      </c>
      <c r="D302" s="66">
        <v>52888</v>
      </c>
      <c r="E302" s="63">
        <v>52955</v>
      </c>
      <c r="F302" s="64">
        <v>77350</v>
      </c>
      <c r="G302" s="65">
        <f t="shared" ref="G302:G342" si="5">AVERAGE(D302:F302)</f>
        <v>61064.333333333336</v>
      </c>
      <c r="H302" s="94"/>
    </row>
    <row r="303" spans="1:8" ht="31" x14ac:dyDescent="0.3">
      <c r="A303" s="18" t="s">
        <v>337</v>
      </c>
      <c r="B303" s="18" t="s">
        <v>338</v>
      </c>
      <c r="C303" s="61" t="s">
        <v>85</v>
      </c>
      <c r="D303" s="71">
        <v>528888</v>
      </c>
      <c r="E303" s="72">
        <v>185000</v>
      </c>
      <c r="F303" s="64">
        <v>209678</v>
      </c>
      <c r="G303" s="65">
        <f t="shared" si="5"/>
        <v>307855.33333333331</v>
      </c>
      <c r="H303" s="94"/>
    </row>
    <row r="304" spans="1:8" ht="31" x14ac:dyDescent="0.35">
      <c r="A304" s="73" t="s">
        <v>339</v>
      </c>
      <c r="B304" s="73"/>
      <c r="C304" s="68" t="s">
        <v>193</v>
      </c>
      <c r="D304" s="71">
        <v>661111</v>
      </c>
      <c r="E304" s="74">
        <v>1700000</v>
      </c>
      <c r="F304" s="64">
        <v>1428000</v>
      </c>
      <c r="G304" s="65">
        <f t="shared" si="5"/>
        <v>1263037</v>
      </c>
      <c r="H304" s="94"/>
    </row>
    <row r="305" spans="1:8" ht="31" x14ac:dyDescent="0.35">
      <c r="A305" s="73" t="s">
        <v>340</v>
      </c>
      <c r="B305" s="73"/>
      <c r="C305" s="68" t="s">
        <v>193</v>
      </c>
      <c r="D305" s="71">
        <v>661111</v>
      </c>
      <c r="E305" s="74">
        <v>2400000</v>
      </c>
      <c r="F305" s="64">
        <v>1904000</v>
      </c>
      <c r="G305" s="65">
        <f t="shared" si="5"/>
        <v>1655037</v>
      </c>
      <c r="H305" s="94"/>
    </row>
    <row r="306" spans="1:8" ht="31" x14ac:dyDescent="0.35">
      <c r="A306" s="73" t="s">
        <v>341</v>
      </c>
      <c r="B306" s="73"/>
      <c r="C306" s="68" t="s">
        <v>193</v>
      </c>
      <c r="D306" s="71">
        <v>1322222</v>
      </c>
      <c r="E306" s="74">
        <v>900000</v>
      </c>
      <c r="F306" s="64">
        <v>0</v>
      </c>
      <c r="G306" s="48">
        <f t="shared" ref="G306:G309" si="6">(D306+E306)/2</f>
        <v>1111111</v>
      </c>
      <c r="H306" s="94"/>
    </row>
    <row r="307" spans="1:8" ht="31" x14ac:dyDescent="0.35">
      <c r="A307" s="73" t="s">
        <v>342</v>
      </c>
      <c r="B307" s="73"/>
      <c r="C307" s="68" t="s">
        <v>193</v>
      </c>
      <c r="D307" s="71">
        <v>1322222</v>
      </c>
      <c r="E307" s="74">
        <v>800000</v>
      </c>
      <c r="F307" s="64">
        <v>0</v>
      </c>
      <c r="G307" s="48">
        <f t="shared" si="6"/>
        <v>1061111</v>
      </c>
      <c r="H307" s="94"/>
    </row>
    <row r="308" spans="1:8" ht="31" x14ac:dyDescent="0.35">
      <c r="A308" s="73" t="s">
        <v>343</v>
      </c>
      <c r="B308" s="73"/>
      <c r="C308" s="68" t="s">
        <v>193</v>
      </c>
      <c r="D308" s="71">
        <v>1983333</v>
      </c>
      <c r="E308" s="74">
        <v>700000</v>
      </c>
      <c r="F308" s="64">
        <v>0</v>
      </c>
      <c r="G308" s="48">
        <f t="shared" si="6"/>
        <v>1341666.5</v>
      </c>
      <c r="H308" s="94"/>
    </row>
    <row r="309" spans="1:8" ht="31" x14ac:dyDescent="0.35">
      <c r="A309" s="73" t="s">
        <v>344</v>
      </c>
      <c r="B309" s="73"/>
      <c r="C309" s="68" t="s">
        <v>193</v>
      </c>
      <c r="D309" s="71">
        <v>2644444</v>
      </c>
      <c r="E309" s="74">
        <v>3900000</v>
      </c>
      <c r="F309" s="64">
        <v>0</v>
      </c>
      <c r="G309" s="48">
        <f t="shared" si="6"/>
        <v>3272222</v>
      </c>
      <c r="H309" s="94"/>
    </row>
    <row r="310" spans="1:8" ht="62" x14ac:dyDescent="0.3">
      <c r="A310" s="12" t="s">
        <v>345</v>
      </c>
      <c r="B310" s="12" t="s">
        <v>346</v>
      </c>
      <c r="C310" s="68" t="s">
        <v>193</v>
      </c>
      <c r="D310" s="66">
        <v>198333</v>
      </c>
      <c r="E310" s="63">
        <v>451000</v>
      </c>
      <c r="F310" s="64">
        <v>99960</v>
      </c>
      <c r="G310" s="65">
        <f t="shared" si="5"/>
        <v>249764.33333333334</v>
      </c>
      <c r="H310" s="94"/>
    </row>
    <row r="311" spans="1:8" ht="46.5" x14ac:dyDescent="0.3">
      <c r="A311" s="12" t="s">
        <v>347</v>
      </c>
      <c r="B311" s="12" t="s">
        <v>244</v>
      </c>
      <c r="C311" s="68" t="s">
        <v>193</v>
      </c>
      <c r="D311" s="66">
        <v>198333</v>
      </c>
      <c r="E311" s="63">
        <v>451000</v>
      </c>
      <c r="F311" s="64">
        <v>440157.2</v>
      </c>
      <c r="G311" s="65">
        <f t="shared" si="5"/>
        <v>363163.39999999997</v>
      </c>
      <c r="H311" s="94"/>
    </row>
    <row r="312" spans="1:8" ht="15.5" x14ac:dyDescent="0.3">
      <c r="A312" s="132" t="s">
        <v>348</v>
      </c>
      <c r="B312" s="12" t="s">
        <v>247</v>
      </c>
      <c r="C312" s="61" t="s">
        <v>85</v>
      </c>
      <c r="D312" s="66">
        <v>158666</v>
      </c>
      <c r="E312" s="63">
        <v>158700</v>
      </c>
      <c r="F312" s="64">
        <v>49980</v>
      </c>
      <c r="G312" s="65">
        <f t="shared" si="5"/>
        <v>122448.66666666667</v>
      </c>
      <c r="H312" s="94"/>
    </row>
    <row r="313" spans="1:8" ht="15.5" x14ac:dyDescent="0.3">
      <c r="A313" s="131"/>
      <c r="B313" s="12" t="s">
        <v>248</v>
      </c>
      <c r="C313" s="61" t="s">
        <v>85</v>
      </c>
      <c r="D313" s="66">
        <v>198333</v>
      </c>
      <c r="E313" s="63">
        <v>160000</v>
      </c>
      <c r="F313" s="64">
        <v>66640</v>
      </c>
      <c r="G313" s="65">
        <f t="shared" si="5"/>
        <v>141657.66666666666</v>
      </c>
      <c r="H313" s="94"/>
    </row>
    <row r="314" spans="1:8" ht="46.5" x14ac:dyDescent="0.3">
      <c r="A314" s="12" t="s">
        <v>349</v>
      </c>
      <c r="B314" s="12" t="s">
        <v>250</v>
      </c>
      <c r="C314" s="61" t="s">
        <v>85</v>
      </c>
      <c r="D314" s="66">
        <v>52888</v>
      </c>
      <c r="E314" s="63">
        <v>52955</v>
      </c>
      <c r="F314" s="64">
        <v>74970</v>
      </c>
      <c r="G314" s="65">
        <f t="shared" si="5"/>
        <v>60271</v>
      </c>
      <c r="H314" s="94"/>
    </row>
    <row r="315" spans="1:8" ht="46.5" x14ac:dyDescent="0.3">
      <c r="A315" s="67" t="s">
        <v>350</v>
      </c>
      <c r="B315" s="12" t="s">
        <v>252</v>
      </c>
      <c r="C315" s="61" t="s">
        <v>85</v>
      </c>
      <c r="D315" s="66">
        <v>1190000</v>
      </c>
      <c r="E315" s="63">
        <v>850000</v>
      </c>
      <c r="F315" s="64">
        <v>583100</v>
      </c>
      <c r="G315" s="65">
        <f t="shared" si="5"/>
        <v>874366.66666666663</v>
      </c>
      <c r="H315" s="94"/>
    </row>
    <row r="316" spans="1:8" ht="124" x14ac:dyDescent="0.3">
      <c r="A316" s="12" t="s">
        <v>351</v>
      </c>
      <c r="B316" s="12" t="s">
        <v>254</v>
      </c>
      <c r="C316" s="61" t="s">
        <v>85</v>
      </c>
      <c r="D316" s="66">
        <v>264444</v>
      </c>
      <c r="E316" s="63">
        <v>452200</v>
      </c>
      <c r="F316" s="64">
        <v>699720</v>
      </c>
      <c r="G316" s="65">
        <f t="shared" si="5"/>
        <v>472121.33333333331</v>
      </c>
      <c r="H316" s="94"/>
    </row>
    <row r="317" spans="1:8" ht="46.5" x14ac:dyDescent="0.3">
      <c r="A317" s="18" t="s">
        <v>352</v>
      </c>
      <c r="B317" s="18" t="s">
        <v>256</v>
      </c>
      <c r="C317" s="61" t="s">
        <v>85</v>
      </c>
      <c r="D317" s="66">
        <v>264444</v>
      </c>
      <c r="E317" s="63">
        <v>357000</v>
      </c>
      <c r="F317" s="64">
        <v>299880</v>
      </c>
      <c r="G317" s="65">
        <f t="shared" si="5"/>
        <v>307108</v>
      </c>
      <c r="H317" s="94"/>
    </row>
    <row r="318" spans="1:8" ht="46.5" x14ac:dyDescent="0.3">
      <c r="A318" s="12" t="s">
        <v>353</v>
      </c>
      <c r="B318" s="12" t="s">
        <v>354</v>
      </c>
      <c r="C318" s="61" t="s">
        <v>85</v>
      </c>
      <c r="D318" s="66">
        <v>925555</v>
      </c>
      <c r="E318" s="63">
        <v>297500</v>
      </c>
      <c r="F318" s="64">
        <v>808010</v>
      </c>
      <c r="G318" s="65">
        <f t="shared" si="5"/>
        <v>677021.66666666663</v>
      </c>
      <c r="H318" s="94"/>
    </row>
    <row r="319" spans="1:8" ht="46.5" x14ac:dyDescent="0.3">
      <c r="A319" s="12" t="s">
        <v>355</v>
      </c>
      <c r="B319" s="12" t="s">
        <v>308</v>
      </c>
      <c r="C319" s="61" t="s">
        <v>85</v>
      </c>
      <c r="D319" s="66">
        <v>595000</v>
      </c>
      <c r="E319" s="63">
        <v>84500</v>
      </c>
      <c r="F319" s="64">
        <v>266560</v>
      </c>
      <c r="G319" s="65">
        <f t="shared" si="5"/>
        <v>315353.33333333331</v>
      </c>
      <c r="H319" s="94"/>
    </row>
    <row r="320" spans="1:8" ht="15.5" x14ac:dyDescent="0.3">
      <c r="A320" s="132" t="s">
        <v>356</v>
      </c>
      <c r="B320" s="132" t="s">
        <v>310</v>
      </c>
      <c r="C320" s="61" t="s">
        <v>311</v>
      </c>
      <c r="D320" s="66">
        <v>3305555</v>
      </c>
      <c r="E320" s="63">
        <v>1310000</v>
      </c>
      <c r="F320" s="64">
        <v>2454018</v>
      </c>
      <c r="G320" s="65">
        <f t="shared" si="5"/>
        <v>2356524.3333333335</v>
      </c>
      <c r="H320" s="94"/>
    </row>
    <row r="321" spans="1:8" ht="15.5" x14ac:dyDescent="0.3">
      <c r="A321" s="130"/>
      <c r="B321" s="130"/>
      <c r="C321" s="61" t="s">
        <v>312</v>
      </c>
      <c r="D321" s="66">
        <v>5288888</v>
      </c>
      <c r="E321" s="63">
        <v>1080000</v>
      </c>
      <c r="F321" s="64">
        <v>3748500</v>
      </c>
      <c r="G321" s="65">
        <f t="shared" si="5"/>
        <v>3372462.6666666665</v>
      </c>
      <c r="H321" s="94"/>
    </row>
    <row r="322" spans="1:8" ht="15.5" x14ac:dyDescent="0.3">
      <c r="A322" s="130"/>
      <c r="B322" s="130"/>
      <c r="C322" s="61" t="s">
        <v>313</v>
      </c>
      <c r="D322" s="66">
        <v>6611111</v>
      </c>
      <c r="E322" s="63">
        <v>2965000</v>
      </c>
      <c r="F322" s="64">
        <v>5527788</v>
      </c>
      <c r="G322" s="65">
        <f t="shared" si="5"/>
        <v>5034633</v>
      </c>
      <c r="H322" s="94"/>
    </row>
    <row r="323" spans="1:8" ht="15.5" x14ac:dyDescent="0.3">
      <c r="A323" s="130"/>
      <c r="B323" s="130"/>
      <c r="C323" s="61" t="s">
        <v>314</v>
      </c>
      <c r="D323" s="66">
        <v>10577777</v>
      </c>
      <c r="E323" s="63">
        <v>3698000</v>
      </c>
      <c r="F323" s="64">
        <v>7803544</v>
      </c>
      <c r="G323" s="65">
        <f t="shared" si="5"/>
        <v>7359773.666666667</v>
      </c>
      <c r="H323" s="94"/>
    </row>
    <row r="324" spans="1:8" ht="15.5" x14ac:dyDescent="0.3">
      <c r="A324" s="131"/>
      <c r="B324" s="131"/>
      <c r="C324" s="61" t="s">
        <v>315</v>
      </c>
      <c r="D324" s="66">
        <v>19833333</v>
      </c>
      <c r="E324" s="63">
        <v>4165000</v>
      </c>
      <c r="F324" s="64">
        <v>8739836</v>
      </c>
      <c r="G324" s="65">
        <f t="shared" si="5"/>
        <v>10912723</v>
      </c>
      <c r="H324" s="94"/>
    </row>
    <row r="325" spans="1:8" ht="31" x14ac:dyDescent="0.3">
      <c r="A325" s="132" t="s">
        <v>357</v>
      </c>
      <c r="B325" s="12" t="s">
        <v>317</v>
      </c>
      <c r="C325" s="61" t="s">
        <v>85</v>
      </c>
      <c r="D325" s="66">
        <v>793333</v>
      </c>
      <c r="E325" s="63">
        <v>700000</v>
      </c>
      <c r="F325" s="64">
        <v>753032</v>
      </c>
      <c r="G325" s="65">
        <f t="shared" si="5"/>
        <v>748788.33333333337</v>
      </c>
      <c r="H325" s="94"/>
    </row>
    <row r="326" spans="1:8" ht="31" x14ac:dyDescent="0.3">
      <c r="A326" s="130"/>
      <c r="B326" s="12" t="s">
        <v>318</v>
      </c>
      <c r="C326" s="61" t="s">
        <v>85</v>
      </c>
      <c r="D326" s="66">
        <v>925555</v>
      </c>
      <c r="E326" s="63">
        <v>750000</v>
      </c>
      <c r="F326" s="64">
        <v>866320</v>
      </c>
      <c r="G326" s="65">
        <f t="shared" si="5"/>
        <v>847291.66666666663</v>
      </c>
      <c r="H326" s="94"/>
    </row>
    <row r="327" spans="1:8" ht="31" x14ac:dyDescent="0.3">
      <c r="A327" s="130"/>
      <c r="B327" s="12" t="s">
        <v>319</v>
      </c>
      <c r="C327" s="61" t="s">
        <v>85</v>
      </c>
      <c r="D327" s="66">
        <v>1057777</v>
      </c>
      <c r="E327" s="63">
        <v>800000</v>
      </c>
      <c r="F327" s="64">
        <v>1284152.8</v>
      </c>
      <c r="G327" s="65">
        <f t="shared" si="5"/>
        <v>1047309.9333333332</v>
      </c>
      <c r="H327" s="94"/>
    </row>
    <row r="328" spans="1:8" ht="31" x14ac:dyDescent="0.3">
      <c r="A328" s="130"/>
      <c r="B328" s="12" t="s">
        <v>320</v>
      </c>
      <c r="C328" s="61" t="s">
        <v>85</v>
      </c>
      <c r="D328" s="66">
        <v>1322222</v>
      </c>
      <c r="E328" s="63">
        <v>850000</v>
      </c>
      <c r="F328" s="64">
        <v>1765960</v>
      </c>
      <c r="G328" s="65">
        <f t="shared" si="5"/>
        <v>1312727.3333333333</v>
      </c>
      <c r="H328" s="94"/>
    </row>
    <row r="329" spans="1:8" ht="31" x14ac:dyDescent="0.3">
      <c r="A329" s="130"/>
      <c r="B329" s="12" t="s">
        <v>321</v>
      </c>
      <c r="C329" s="61" t="s">
        <v>85</v>
      </c>
      <c r="D329" s="66">
        <v>2644444</v>
      </c>
      <c r="E329" s="63">
        <v>2550000</v>
      </c>
      <c r="F329" s="64">
        <v>2632280</v>
      </c>
      <c r="G329" s="65">
        <f t="shared" si="5"/>
        <v>2608908</v>
      </c>
      <c r="H329" s="94"/>
    </row>
    <row r="330" spans="1:8" ht="31" x14ac:dyDescent="0.3">
      <c r="A330" s="130"/>
      <c r="B330" s="12" t="s">
        <v>322</v>
      </c>
      <c r="C330" s="61" t="s">
        <v>85</v>
      </c>
      <c r="D330" s="66">
        <v>5288888</v>
      </c>
      <c r="E330" s="63">
        <v>3800000</v>
      </c>
      <c r="F330" s="64">
        <v>6997200</v>
      </c>
      <c r="G330" s="65">
        <f t="shared" si="5"/>
        <v>5362029.333333333</v>
      </c>
      <c r="H330" s="94"/>
    </row>
    <row r="331" spans="1:8" ht="31" x14ac:dyDescent="0.3">
      <c r="A331" s="131"/>
      <c r="B331" s="12" t="s">
        <v>323</v>
      </c>
      <c r="C331" s="61" t="s">
        <v>85</v>
      </c>
      <c r="D331" s="66">
        <v>11900000</v>
      </c>
      <c r="E331" s="63">
        <v>4350000</v>
      </c>
      <c r="F331" s="64">
        <v>9163000</v>
      </c>
      <c r="G331" s="65">
        <f t="shared" si="5"/>
        <v>8471000</v>
      </c>
      <c r="H331" s="94"/>
    </row>
    <row r="332" spans="1:8" ht="15.5" x14ac:dyDescent="0.3">
      <c r="A332" s="132" t="s">
        <v>358</v>
      </c>
      <c r="B332" s="132" t="s">
        <v>325</v>
      </c>
      <c r="C332" s="61" t="s">
        <v>326</v>
      </c>
      <c r="D332" s="66">
        <v>1983333</v>
      </c>
      <c r="E332" s="63">
        <v>700000</v>
      </c>
      <c r="F332" s="64">
        <v>2748900</v>
      </c>
      <c r="G332" s="65">
        <f t="shared" si="5"/>
        <v>1810744.3333333333</v>
      </c>
      <c r="H332" s="94"/>
    </row>
    <row r="333" spans="1:8" ht="15.5" x14ac:dyDescent="0.3">
      <c r="A333" s="130"/>
      <c r="B333" s="130"/>
      <c r="C333" s="61" t="s">
        <v>327</v>
      </c>
      <c r="D333" s="66">
        <v>2644444</v>
      </c>
      <c r="E333" s="63">
        <v>1000000</v>
      </c>
      <c r="F333" s="64">
        <v>4548180</v>
      </c>
      <c r="G333" s="65">
        <f t="shared" si="5"/>
        <v>2730874.6666666665</v>
      </c>
      <c r="H333" s="94"/>
    </row>
    <row r="334" spans="1:8" ht="15.5" x14ac:dyDescent="0.3">
      <c r="A334" s="130"/>
      <c r="B334" s="130"/>
      <c r="C334" s="61" t="s">
        <v>328</v>
      </c>
      <c r="D334" s="66">
        <v>3966666</v>
      </c>
      <c r="E334" s="63">
        <v>1300000</v>
      </c>
      <c r="F334" s="64">
        <v>6447420</v>
      </c>
      <c r="G334" s="65">
        <f t="shared" si="5"/>
        <v>3904695.3333333335</v>
      </c>
      <c r="H334" s="94"/>
    </row>
    <row r="335" spans="1:8" ht="15.5" x14ac:dyDescent="0.3">
      <c r="A335" s="131"/>
      <c r="B335" s="131"/>
      <c r="C335" s="61" t="s">
        <v>329</v>
      </c>
      <c r="D335" s="66">
        <v>6611111</v>
      </c>
      <c r="E335" s="63">
        <v>1800000</v>
      </c>
      <c r="F335" s="64">
        <v>8913100</v>
      </c>
      <c r="G335" s="65">
        <f t="shared" si="5"/>
        <v>5774737</v>
      </c>
      <c r="H335" s="94"/>
    </row>
    <row r="336" spans="1:8" ht="62" x14ac:dyDescent="0.3">
      <c r="A336" s="12" t="s">
        <v>359</v>
      </c>
      <c r="B336" s="12" t="s">
        <v>331</v>
      </c>
      <c r="C336" s="61" t="s">
        <v>85</v>
      </c>
      <c r="D336" s="66">
        <v>3966666</v>
      </c>
      <c r="E336" s="63">
        <v>430000</v>
      </c>
      <c r="F336" s="64">
        <v>258230</v>
      </c>
      <c r="G336" s="65">
        <f t="shared" si="5"/>
        <v>1551632</v>
      </c>
      <c r="H336" s="94"/>
    </row>
    <row r="337" spans="1:15" ht="62" x14ac:dyDescent="0.3">
      <c r="A337" s="12" t="s">
        <v>360</v>
      </c>
      <c r="B337" s="12" t="s">
        <v>331</v>
      </c>
      <c r="C337" s="61" t="s">
        <v>85</v>
      </c>
      <c r="D337" s="66">
        <v>3966666</v>
      </c>
      <c r="E337" s="63">
        <v>465000</v>
      </c>
      <c r="F337" s="64">
        <v>389844</v>
      </c>
      <c r="G337" s="65">
        <f t="shared" si="5"/>
        <v>1607170</v>
      </c>
      <c r="H337" s="94"/>
    </row>
    <row r="338" spans="1:15" ht="62" x14ac:dyDescent="0.3">
      <c r="A338" s="12" t="s">
        <v>361</v>
      </c>
      <c r="B338" s="12" t="s">
        <v>334</v>
      </c>
      <c r="C338" s="61" t="s">
        <v>85</v>
      </c>
      <c r="D338" s="66">
        <v>330555</v>
      </c>
      <c r="E338" s="63">
        <v>500000</v>
      </c>
      <c r="F338" s="64">
        <v>633080</v>
      </c>
      <c r="G338" s="65">
        <f t="shared" si="5"/>
        <v>487878.33333333331</v>
      </c>
      <c r="H338" s="94"/>
    </row>
    <row r="339" spans="1:15" ht="62" x14ac:dyDescent="0.3">
      <c r="A339" s="12" t="s">
        <v>362</v>
      </c>
      <c r="B339" s="12" t="s">
        <v>336</v>
      </c>
      <c r="C339" s="61" t="s">
        <v>85</v>
      </c>
      <c r="D339" s="66">
        <v>52888</v>
      </c>
      <c r="E339" s="63">
        <v>52955</v>
      </c>
      <c r="F339" s="64">
        <v>108290</v>
      </c>
      <c r="G339" s="65">
        <f t="shared" si="5"/>
        <v>71377.666666666672</v>
      </c>
      <c r="H339" s="94"/>
    </row>
    <row r="340" spans="1:15" ht="62" x14ac:dyDescent="0.3">
      <c r="A340" s="18" t="s">
        <v>363</v>
      </c>
      <c r="B340" s="18" t="s">
        <v>338</v>
      </c>
      <c r="C340" s="61" t="s">
        <v>85</v>
      </c>
      <c r="D340" s="71">
        <v>528888</v>
      </c>
      <c r="E340" s="72">
        <v>185000</v>
      </c>
      <c r="F340" s="64">
        <v>626178</v>
      </c>
      <c r="G340" s="65">
        <f t="shared" si="5"/>
        <v>446688.66666666669</v>
      </c>
      <c r="H340" s="94"/>
    </row>
    <row r="341" spans="1:15" ht="62" x14ac:dyDescent="0.35">
      <c r="A341" s="73" t="s">
        <v>364</v>
      </c>
      <c r="B341" s="73"/>
      <c r="C341" s="68" t="s">
        <v>193</v>
      </c>
      <c r="D341" s="71">
        <v>661111</v>
      </c>
      <c r="E341" s="71">
        <v>1700000</v>
      </c>
      <c r="F341" s="64">
        <v>1844500</v>
      </c>
      <c r="G341" s="65">
        <f t="shared" si="5"/>
        <v>1401870.3333333333</v>
      </c>
      <c r="H341" s="94"/>
    </row>
    <row r="342" spans="1:15" ht="62" x14ac:dyDescent="0.35">
      <c r="A342" s="73" t="s">
        <v>365</v>
      </c>
      <c r="B342" s="73"/>
      <c r="C342" s="68" t="s">
        <v>193</v>
      </c>
      <c r="D342" s="71">
        <v>661111</v>
      </c>
      <c r="E342" s="71">
        <v>2400000</v>
      </c>
      <c r="F342" s="64">
        <v>2320500</v>
      </c>
      <c r="G342" s="65">
        <f t="shared" si="5"/>
        <v>1793870.3333333333</v>
      </c>
      <c r="H342" s="94"/>
    </row>
    <row r="343" spans="1:15" ht="62" x14ac:dyDescent="0.35">
      <c r="A343" s="73" t="s">
        <v>366</v>
      </c>
      <c r="B343" s="73"/>
      <c r="C343" s="68" t="s">
        <v>193</v>
      </c>
      <c r="D343" s="71">
        <v>1322222</v>
      </c>
      <c r="E343" s="71">
        <v>1200000</v>
      </c>
      <c r="F343" s="64">
        <v>0</v>
      </c>
      <c r="G343" s="48">
        <f t="shared" ref="G343:G346" si="7">(D343+E343)/2</f>
        <v>1261111</v>
      </c>
      <c r="H343" s="94"/>
    </row>
    <row r="344" spans="1:15" ht="62" x14ac:dyDescent="0.35">
      <c r="A344" s="73" t="s">
        <v>367</v>
      </c>
      <c r="B344" s="73"/>
      <c r="C344" s="68" t="s">
        <v>193</v>
      </c>
      <c r="D344" s="71">
        <v>1322222</v>
      </c>
      <c r="E344" s="71">
        <v>900000</v>
      </c>
      <c r="F344" s="64">
        <v>0</v>
      </c>
      <c r="G344" s="48">
        <f t="shared" si="7"/>
        <v>1111111</v>
      </c>
      <c r="H344" s="94"/>
    </row>
    <row r="345" spans="1:15" ht="62" x14ac:dyDescent="0.35">
      <c r="A345" s="73" t="s">
        <v>368</v>
      </c>
      <c r="B345" s="73"/>
      <c r="C345" s="68" t="s">
        <v>193</v>
      </c>
      <c r="D345" s="71">
        <v>1983333</v>
      </c>
      <c r="E345" s="71">
        <v>1500000</v>
      </c>
      <c r="F345" s="64">
        <v>0</v>
      </c>
      <c r="G345" s="48">
        <f t="shared" si="7"/>
        <v>1741666.5</v>
      </c>
      <c r="H345" s="94"/>
    </row>
    <row r="346" spans="1:15" ht="62" x14ac:dyDescent="0.35">
      <c r="A346" s="73" t="s">
        <v>369</v>
      </c>
      <c r="B346" s="73"/>
      <c r="C346" s="68" t="s">
        <v>193</v>
      </c>
      <c r="D346" s="71">
        <v>2644444</v>
      </c>
      <c r="E346" s="71">
        <v>3900000</v>
      </c>
      <c r="F346" s="64">
        <v>0</v>
      </c>
      <c r="G346" s="48">
        <f t="shared" si="7"/>
        <v>3272222</v>
      </c>
      <c r="H346" s="94"/>
    </row>
    <row r="347" spans="1:15" ht="20" x14ac:dyDescent="0.4">
      <c r="A347" s="128" t="s">
        <v>438</v>
      </c>
      <c r="B347" s="128"/>
      <c r="C347" s="128"/>
      <c r="D347" s="128"/>
      <c r="E347" s="128"/>
      <c r="F347" s="128"/>
      <c r="G347" s="75">
        <f>SUM(G239:G346)</f>
        <v>224262422.03333333</v>
      </c>
      <c r="H347" s="95"/>
    </row>
    <row r="348" spans="1:15" ht="14" customHeight="1" x14ac:dyDescent="0.3">
      <c r="A348" s="117" t="s">
        <v>370</v>
      </c>
      <c r="B348" s="118"/>
      <c r="C348" s="118"/>
      <c r="D348" s="118"/>
      <c r="E348" s="118"/>
      <c r="F348" s="118"/>
      <c r="G348" s="118"/>
      <c r="H348" s="119"/>
    </row>
    <row r="349" spans="1:15" ht="60" customHeight="1" x14ac:dyDescent="0.3">
      <c r="A349" s="124" t="s">
        <v>371</v>
      </c>
      <c r="B349" s="124"/>
      <c r="C349" s="124"/>
      <c r="D349" s="124"/>
      <c r="E349" s="124"/>
      <c r="F349" s="124"/>
      <c r="G349" s="124"/>
      <c r="H349" s="125"/>
    </row>
    <row r="350" spans="1:15" ht="46.5" x14ac:dyDescent="0.3">
      <c r="A350" s="35" t="s">
        <v>2</v>
      </c>
      <c r="B350" s="35" t="s">
        <v>3</v>
      </c>
      <c r="C350" s="35" t="s">
        <v>4</v>
      </c>
      <c r="D350" s="109" t="s">
        <v>118</v>
      </c>
      <c r="E350" s="109"/>
      <c r="F350" s="109"/>
      <c r="G350" s="36" t="s">
        <v>460</v>
      </c>
      <c r="H350" s="3" t="s">
        <v>457</v>
      </c>
    </row>
    <row r="351" spans="1:15" ht="31" x14ac:dyDescent="0.3">
      <c r="A351" s="76" t="s">
        <v>373</v>
      </c>
      <c r="B351" s="77" t="s">
        <v>374</v>
      </c>
      <c r="C351" s="28" t="s">
        <v>372</v>
      </c>
      <c r="D351" s="37">
        <v>9255</v>
      </c>
      <c r="E351" s="37">
        <v>5000</v>
      </c>
      <c r="F351" s="38">
        <v>5746.2719999999999</v>
      </c>
      <c r="G351" s="78">
        <f t="shared" ref="G351:G409" si="8">AVERAGE(D351:F351)</f>
        <v>6667.0906666666669</v>
      </c>
      <c r="H351" s="94"/>
    </row>
    <row r="352" spans="1:15" ht="55.5" customHeight="1" x14ac:dyDescent="0.3">
      <c r="A352" s="76" t="s">
        <v>375</v>
      </c>
      <c r="B352" s="77" t="s">
        <v>376</v>
      </c>
      <c r="C352" s="79" t="s">
        <v>372</v>
      </c>
      <c r="D352" s="37">
        <v>8991</v>
      </c>
      <c r="E352" s="37">
        <v>5200</v>
      </c>
      <c r="F352" s="38">
        <v>5718.6538791629955</v>
      </c>
      <c r="G352" s="78">
        <f t="shared" si="8"/>
        <v>6636.5512930543309</v>
      </c>
      <c r="H352" s="94"/>
      <c r="O352" s="5" t="s">
        <v>459</v>
      </c>
    </row>
    <row r="353" spans="1:8" ht="53" customHeight="1" x14ac:dyDescent="0.3">
      <c r="A353" s="155" t="s">
        <v>377</v>
      </c>
      <c r="B353" s="156" t="s">
        <v>378</v>
      </c>
      <c r="C353" s="28" t="s">
        <v>372</v>
      </c>
      <c r="D353" s="37">
        <v>317333</v>
      </c>
      <c r="E353" s="37">
        <v>250000</v>
      </c>
      <c r="F353" s="38">
        <v>238761.60000000001</v>
      </c>
      <c r="G353" s="78">
        <f t="shared" si="8"/>
        <v>268698.2</v>
      </c>
      <c r="H353" s="94"/>
    </row>
    <row r="354" spans="1:8" ht="72" customHeight="1" x14ac:dyDescent="0.3">
      <c r="A354" s="155"/>
      <c r="B354" s="156"/>
      <c r="C354" s="28" t="s">
        <v>379</v>
      </c>
      <c r="D354" s="37">
        <v>317333</v>
      </c>
      <c r="E354" s="37">
        <v>857000</v>
      </c>
      <c r="F354" s="38">
        <v>207488.4</v>
      </c>
      <c r="G354" s="78">
        <f t="shared" si="8"/>
        <v>460607.1333333333</v>
      </c>
      <c r="H354" s="94"/>
    </row>
    <row r="355" spans="1:8" ht="120.5" customHeight="1" x14ac:dyDescent="0.3">
      <c r="A355" s="155"/>
      <c r="B355" s="156"/>
      <c r="C355" s="28" t="s">
        <v>380</v>
      </c>
      <c r="D355" s="37">
        <v>317333</v>
      </c>
      <c r="E355" s="37">
        <v>900000</v>
      </c>
      <c r="F355" s="38">
        <v>192351.6</v>
      </c>
      <c r="G355" s="78">
        <f t="shared" si="8"/>
        <v>469894.8666666667</v>
      </c>
      <c r="H355" s="94"/>
    </row>
    <row r="356" spans="1:8" ht="31" x14ac:dyDescent="0.3">
      <c r="A356" s="126" t="s">
        <v>381</v>
      </c>
      <c r="B356" s="127" t="s">
        <v>382</v>
      </c>
      <c r="C356" s="80" t="s">
        <v>383</v>
      </c>
      <c r="D356" s="37">
        <v>462777</v>
      </c>
      <c r="E356" s="37">
        <v>172000</v>
      </c>
      <c r="F356" s="38">
        <v>136725.04584946169</v>
      </c>
      <c r="G356" s="78">
        <f t="shared" si="8"/>
        <v>257167.34861648723</v>
      </c>
      <c r="H356" s="94"/>
    </row>
    <row r="357" spans="1:8" ht="31" x14ac:dyDescent="0.3">
      <c r="A357" s="126"/>
      <c r="B357" s="127"/>
      <c r="C357" s="79" t="s">
        <v>384</v>
      </c>
      <c r="D357" s="37">
        <v>634666</v>
      </c>
      <c r="E357" s="37">
        <v>236000</v>
      </c>
      <c r="F357" s="38">
        <v>233877.79275862218</v>
      </c>
      <c r="G357" s="78">
        <f t="shared" si="8"/>
        <v>368181.26425287407</v>
      </c>
      <c r="H357" s="94"/>
    </row>
    <row r="358" spans="1:8" ht="31" x14ac:dyDescent="0.3">
      <c r="A358" s="126"/>
      <c r="B358" s="127"/>
      <c r="C358" s="79" t="s">
        <v>385</v>
      </c>
      <c r="D358" s="37">
        <v>687555</v>
      </c>
      <c r="E358" s="37">
        <v>570000</v>
      </c>
      <c r="F358" s="38">
        <v>331202.41254953103</v>
      </c>
      <c r="G358" s="78">
        <f t="shared" si="8"/>
        <v>529585.80418317707</v>
      </c>
      <c r="H358" s="94"/>
    </row>
    <row r="359" spans="1:8" ht="31" x14ac:dyDescent="0.3">
      <c r="A359" s="126" t="s">
        <v>386</v>
      </c>
      <c r="B359" s="127" t="s">
        <v>387</v>
      </c>
      <c r="C359" s="79" t="s">
        <v>384</v>
      </c>
      <c r="D359" s="37">
        <v>793333</v>
      </c>
      <c r="E359" s="37">
        <v>450000</v>
      </c>
      <c r="F359" s="38">
        <v>472515.28499213851</v>
      </c>
      <c r="G359" s="78">
        <f t="shared" si="8"/>
        <v>571949.42833071284</v>
      </c>
      <c r="H359" s="94"/>
    </row>
    <row r="360" spans="1:8" ht="31" x14ac:dyDescent="0.3">
      <c r="A360" s="126"/>
      <c r="B360" s="127"/>
      <c r="C360" s="79" t="s">
        <v>388</v>
      </c>
      <c r="D360" s="37">
        <v>925555</v>
      </c>
      <c r="E360" s="37">
        <v>900000</v>
      </c>
      <c r="F360" s="38">
        <v>882030.31596855435</v>
      </c>
      <c r="G360" s="78">
        <f t="shared" si="8"/>
        <v>902528.43865618482</v>
      </c>
      <c r="H360" s="94"/>
    </row>
    <row r="361" spans="1:8" ht="31" x14ac:dyDescent="0.3">
      <c r="A361" s="126"/>
      <c r="B361" s="127"/>
      <c r="C361" s="79" t="s">
        <v>389</v>
      </c>
      <c r="D361" s="37">
        <v>1057777</v>
      </c>
      <c r="E361" s="37">
        <v>1800000</v>
      </c>
      <c r="F361" s="38">
        <v>1678093.0081435854</v>
      </c>
      <c r="G361" s="78">
        <f t="shared" si="8"/>
        <v>1511956.669381195</v>
      </c>
      <c r="H361" s="94"/>
    </row>
    <row r="362" spans="1:8" ht="31" x14ac:dyDescent="0.3">
      <c r="A362" s="126" t="s">
        <v>390</v>
      </c>
      <c r="B362" s="127" t="s">
        <v>391</v>
      </c>
      <c r="C362" s="80" t="s">
        <v>383</v>
      </c>
      <c r="D362" s="37">
        <v>634666</v>
      </c>
      <c r="E362" s="37">
        <v>422000</v>
      </c>
      <c r="F362" s="38">
        <v>253853.24810523249</v>
      </c>
      <c r="G362" s="78">
        <f t="shared" si="8"/>
        <v>436839.74936841085</v>
      </c>
      <c r="H362" s="94"/>
    </row>
    <row r="363" spans="1:8" ht="31" x14ac:dyDescent="0.3">
      <c r="A363" s="126"/>
      <c r="B363" s="127"/>
      <c r="C363" s="79" t="s">
        <v>384</v>
      </c>
      <c r="D363" s="37">
        <v>806555</v>
      </c>
      <c r="E363" s="37">
        <v>486000</v>
      </c>
      <c r="F363" s="38">
        <v>862930.28687726846</v>
      </c>
      <c r="G363" s="78">
        <f t="shared" si="8"/>
        <v>718495.09562575619</v>
      </c>
      <c r="H363" s="94"/>
    </row>
    <row r="364" spans="1:8" ht="31" x14ac:dyDescent="0.3">
      <c r="A364" s="126"/>
      <c r="B364" s="127"/>
      <c r="C364" s="79" t="s">
        <v>385</v>
      </c>
      <c r="D364" s="37">
        <v>859444</v>
      </c>
      <c r="E364" s="37">
        <v>820000</v>
      </c>
      <c r="F364" s="38">
        <v>1249500</v>
      </c>
      <c r="G364" s="78">
        <f t="shared" si="8"/>
        <v>976314.66666666663</v>
      </c>
      <c r="H364" s="94"/>
    </row>
    <row r="365" spans="1:8" ht="31" x14ac:dyDescent="0.3">
      <c r="A365" s="126" t="s">
        <v>440</v>
      </c>
      <c r="B365" s="127" t="s">
        <v>392</v>
      </c>
      <c r="C365" s="79" t="s">
        <v>384</v>
      </c>
      <c r="D365" s="37">
        <v>105777</v>
      </c>
      <c r="E365" s="37">
        <v>40000</v>
      </c>
      <c r="F365" s="38">
        <v>0</v>
      </c>
      <c r="G365" s="48">
        <f t="shared" ref="G365:G400" si="9">(D365+E365)/2</f>
        <v>72888.5</v>
      </c>
      <c r="H365" s="94"/>
    </row>
    <row r="366" spans="1:8" ht="31" x14ac:dyDescent="0.3">
      <c r="A366" s="126"/>
      <c r="B366" s="127"/>
      <c r="C366" s="79" t="s">
        <v>388</v>
      </c>
      <c r="D366" s="37">
        <v>112388</v>
      </c>
      <c r="E366" s="37">
        <v>38000</v>
      </c>
      <c r="F366" s="38">
        <v>0</v>
      </c>
      <c r="G366" s="48">
        <f t="shared" si="9"/>
        <v>75194</v>
      </c>
      <c r="H366" s="94"/>
    </row>
    <row r="367" spans="1:8" ht="31" x14ac:dyDescent="0.3">
      <c r="A367" s="126"/>
      <c r="B367" s="127"/>
      <c r="C367" s="79" t="s">
        <v>393</v>
      </c>
      <c r="D367" s="37">
        <v>92555</v>
      </c>
      <c r="E367" s="37">
        <v>36000</v>
      </c>
      <c r="F367" s="38">
        <v>0</v>
      </c>
      <c r="G367" s="48">
        <f t="shared" si="9"/>
        <v>64277.5</v>
      </c>
      <c r="H367" s="94"/>
    </row>
    <row r="368" spans="1:8" ht="31" x14ac:dyDescent="0.3">
      <c r="A368" s="126" t="s">
        <v>439</v>
      </c>
      <c r="B368" s="127" t="s">
        <v>392</v>
      </c>
      <c r="C368" s="79" t="s">
        <v>384</v>
      </c>
      <c r="D368" s="37">
        <v>105777</v>
      </c>
      <c r="E368" s="37">
        <v>40000</v>
      </c>
      <c r="F368" s="38">
        <v>0</v>
      </c>
      <c r="G368" s="48">
        <f t="shared" si="9"/>
        <v>72888.5</v>
      </c>
      <c r="H368" s="94"/>
    </row>
    <row r="369" spans="1:8" ht="31" x14ac:dyDescent="0.3">
      <c r="A369" s="126"/>
      <c r="B369" s="127"/>
      <c r="C369" s="79" t="s">
        <v>388</v>
      </c>
      <c r="D369" s="37">
        <v>112388</v>
      </c>
      <c r="E369" s="37">
        <v>38000</v>
      </c>
      <c r="F369" s="38">
        <v>0</v>
      </c>
      <c r="G369" s="48">
        <f t="shared" si="9"/>
        <v>75194</v>
      </c>
      <c r="H369" s="94"/>
    </row>
    <row r="370" spans="1:8" ht="31" x14ac:dyDescent="0.3">
      <c r="A370" s="126"/>
      <c r="B370" s="127"/>
      <c r="C370" s="79" t="s">
        <v>393</v>
      </c>
      <c r="D370" s="37">
        <v>92555</v>
      </c>
      <c r="E370" s="37">
        <v>36000</v>
      </c>
      <c r="F370" s="38">
        <v>0</v>
      </c>
      <c r="G370" s="48">
        <f t="shared" si="9"/>
        <v>64277.5</v>
      </c>
      <c r="H370" s="94"/>
    </row>
    <row r="371" spans="1:8" ht="31" x14ac:dyDescent="0.3">
      <c r="A371" s="126" t="s">
        <v>441</v>
      </c>
      <c r="B371" s="127" t="s">
        <v>392</v>
      </c>
      <c r="C371" s="79" t="s">
        <v>384</v>
      </c>
      <c r="D371" s="37">
        <v>105777</v>
      </c>
      <c r="E371" s="37">
        <v>40000</v>
      </c>
      <c r="F371" s="38">
        <v>0</v>
      </c>
      <c r="G371" s="48">
        <f t="shared" si="9"/>
        <v>72888.5</v>
      </c>
      <c r="H371" s="94"/>
    </row>
    <row r="372" spans="1:8" ht="31" x14ac:dyDescent="0.3">
      <c r="A372" s="126"/>
      <c r="B372" s="127"/>
      <c r="C372" s="79" t="s">
        <v>388</v>
      </c>
      <c r="D372" s="37">
        <v>112388</v>
      </c>
      <c r="E372" s="37">
        <v>38000</v>
      </c>
      <c r="F372" s="38">
        <v>0</v>
      </c>
      <c r="G372" s="48">
        <f t="shared" si="9"/>
        <v>75194</v>
      </c>
      <c r="H372" s="94"/>
    </row>
    <row r="373" spans="1:8" ht="31" x14ac:dyDescent="0.3">
      <c r="A373" s="126"/>
      <c r="B373" s="127"/>
      <c r="C373" s="79" t="s">
        <v>393</v>
      </c>
      <c r="D373" s="37">
        <v>92555</v>
      </c>
      <c r="E373" s="37">
        <v>36000</v>
      </c>
      <c r="F373" s="38">
        <v>0</v>
      </c>
      <c r="G373" s="48">
        <f t="shared" si="9"/>
        <v>64277.5</v>
      </c>
      <c r="H373" s="94"/>
    </row>
    <row r="374" spans="1:8" ht="31" x14ac:dyDescent="0.3">
      <c r="A374" s="126" t="s">
        <v>442</v>
      </c>
      <c r="B374" s="127" t="s">
        <v>392</v>
      </c>
      <c r="C374" s="79" t="s">
        <v>384</v>
      </c>
      <c r="D374" s="37">
        <v>198333</v>
      </c>
      <c r="E374" s="37">
        <v>47000</v>
      </c>
      <c r="F374" s="38">
        <v>0</v>
      </c>
      <c r="G374" s="48">
        <f t="shared" si="9"/>
        <v>122666.5</v>
      </c>
      <c r="H374" s="94"/>
    </row>
    <row r="375" spans="1:8" ht="31" x14ac:dyDescent="0.3">
      <c r="A375" s="126"/>
      <c r="B375" s="127"/>
      <c r="C375" s="79" t="s">
        <v>388</v>
      </c>
      <c r="D375" s="37">
        <v>158666</v>
      </c>
      <c r="E375" s="37">
        <v>46000</v>
      </c>
      <c r="F375" s="38">
        <v>0</v>
      </c>
      <c r="G375" s="48">
        <f t="shared" si="9"/>
        <v>102333</v>
      </c>
      <c r="H375" s="94"/>
    </row>
    <row r="376" spans="1:8" ht="31" x14ac:dyDescent="0.3">
      <c r="A376" s="126"/>
      <c r="B376" s="127"/>
      <c r="C376" s="79" t="s">
        <v>393</v>
      </c>
      <c r="D376" s="37">
        <v>132222</v>
      </c>
      <c r="E376" s="37">
        <v>45000</v>
      </c>
      <c r="F376" s="38">
        <v>0</v>
      </c>
      <c r="G376" s="48">
        <f t="shared" si="9"/>
        <v>88611</v>
      </c>
      <c r="H376" s="94"/>
    </row>
    <row r="377" spans="1:8" ht="31" x14ac:dyDescent="0.3">
      <c r="A377" s="126" t="s">
        <v>443</v>
      </c>
      <c r="B377" s="127" t="s">
        <v>392</v>
      </c>
      <c r="C377" s="79" t="s">
        <v>384</v>
      </c>
      <c r="D377" s="37">
        <v>198333</v>
      </c>
      <c r="E377" s="37">
        <v>47000</v>
      </c>
      <c r="F377" s="38">
        <v>0</v>
      </c>
      <c r="G377" s="48">
        <f t="shared" si="9"/>
        <v>122666.5</v>
      </c>
      <c r="H377" s="94"/>
    </row>
    <row r="378" spans="1:8" ht="31" x14ac:dyDescent="0.3">
      <c r="A378" s="126"/>
      <c r="B378" s="127"/>
      <c r="C378" s="79" t="s">
        <v>388</v>
      </c>
      <c r="D378" s="37">
        <v>158666</v>
      </c>
      <c r="E378" s="37">
        <v>46000</v>
      </c>
      <c r="F378" s="38">
        <v>0</v>
      </c>
      <c r="G378" s="48">
        <f t="shared" si="9"/>
        <v>102333</v>
      </c>
      <c r="H378" s="94"/>
    </row>
    <row r="379" spans="1:8" ht="31" x14ac:dyDescent="0.3">
      <c r="A379" s="126"/>
      <c r="B379" s="127"/>
      <c r="C379" s="79" t="s">
        <v>393</v>
      </c>
      <c r="D379" s="37">
        <v>132222</v>
      </c>
      <c r="E379" s="37">
        <v>45000</v>
      </c>
      <c r="F379" s="38">
        <v>0</v>
      </c>
      <c r="G379" s="48">
        <f t="shared" si="9"/>
        <v>88611</v>
      </c>
      <c r="H379" s="94"/>
    </row>
    <row r="380" spans="1:8" ht="31" x14ac:dyDescent="0.3">
      <c r="A380" s="126" t="s">
        <v>444</v>
      </c>
      <c r="B380" s="127" t="s">
        <v>392</v>
      </c>
      <c r="C380" s="79" t="s">
        <v>384</v>
      </c>
      <c r="D380" s="37">
        <v>198333</v>
      </c>
      <c r="E380" s="37">
        <v>47000</v>
      </c>
      <c r="F380" s="38">
        <v>0</v>
      </c>
      <c r="G380" s="48">
        <f t="shared" si="9"/>
        <v>122666.5</v>
      </c>
      <c r="H380" s="94"/>
    </row>
    <row r="381" spans="1:8" ht="31" x14ac:dyDescent="0.3">
      <c r="A381" s="126"/>
      <c r="B381" s="127"/>
      <c r="C381" s="79" t="s">
        <v>388</v>
      </c>
      <c r="D381" s="37">
        <v>158666</v>
      </c>
      <c r="E381" s="37">
        <v>46000</v>
      </c>
      <c r="F381" s="38">
        <v>0</v>
      </c>
      <c r="G381" s="48">
        <f t="shared" si="9"/>
        <v>102333</v>
      </c>
      <c r="H381" s="94"/>
    </row>
    <row r="382" spans="1:8" ht="31" x14ac:dyDescent="0.3">
      <c r="A382" s="126"/>
      <c r="B382" s="127"/>
      <c r="C382" s="79" t="s">
        <v>393</v>
      </c>
      <c r="D382" s="37">
        <v>132222</v>
      </c>
      <c r="E382" s="37">
        <v>45000</v>
      </c>
      <c r="F382" s="38">
        <v>0</v>
      </c>
      <c r="G382" s="48">
        <f t="shared" si="9"/>
        <v>88611</v>
      </c>
      <c r="H382" s="94"/>
    </row>
    <row r="383" spans="1:8" ht="31" x14ac:dyDescent="0.3">
      <c r="A383" s="126" t="s">
        <v>446</v>
      </c>
      <c r="B383" s="127" t="s">
        <v>392</v>
      </c>
      <c r="C383" s="79" t="s">
        <v>384</v>
      </c>
      <c r="D383" s="37">
        <v>89911</v>
      </c>
      <c r="E383" s="37">
        <v>35000</v>
      </c>
      <c r="F383" s="38">
        <v>0</v>
      </c>
      <c r="G383" s="48">
        <f t="shared" si="9"/>
        <v>62455.5</v>
      </c>
      <c r="H383" s="94"/>
    </row>
    <row r="384" spans="1:8" ht="31" x14ac:dyDescent="0.3">
      <c r="A384" s="126"/>
      <c r="B384" s="127"/>
      <c r="C384" s="79" t="s">
        <v>388</v>
      </c>
      <c r="D384" s="37">
        <v>79333</v>
      </c>
      <c r="E384" s="37">
        <v>34000</v>
      </c>
      <c r="F384" s="38">
        <v>0</v>
      </c>
      <c r="G384" s="48">
        <f t="shared" si="9"/>
        <v>56666.5</v>
      </c>
      <c r="H384" s="94"/>
    </row>
    <row r="385" spans="1:8" ht="31" x14ac:dyDescent="0.3">
      <c r="A385" s="126"/>
      <c r="B385" s="127"/>
      <c r="C385" s="79" t="s">
        <v>393</v>
      </c>
      <c r="D385" s="37">
        <v>72722</v>
      </c>
      <c r="E385" s="37">
        <v>33000</v>
      </c>
      <c r="F385" s="38">
        <v>0</v>
      </c>
      <c r="G385" s="48">
        <f t="shared" si="9"/>
        <v>52861</v>
      </c>
      <c r="H385" s="94"/>
    </row>
    <row r="386" spans="1:8" ht="31" x14ac:dyDescent="0.3">
      <c r="A386" s="126" t="s">
        <v>445</v>
      </c>
      <c r="B386" s="127" t="s">
        <v>392</v>
      </c>
      <c r="C386" s="79" t="s">
        <v>384</v>
      </c>
      <c r="D386" s="37">
        <v>89911</v>
      </c>
      <c r="E386" s="37">
        <v>35000</v>
      </c>
      <c r="F386" s="38">
        <v>0</v>
      </c>
      <c r="G386" s="48">
        <f t="shared" si="9"/>
        <v>62455.5</v>
      </c>
      <c r="H386" s="94"/>
    </row>
    <row r="387" spans="1:8" ht="31" x14ac:dyDescent="0.3">
      <c r="A387" s="126"/>
      <c r="B387" s="127"/>
      <c r="C387" s="79" t="s">
        <v>388</v>
      </c>
      <c r="D387" s="37">
        <v>79333</v>
      </c>
      <c r="E387" s="37">
        <v>34000</v>
      </c>
      <c r="F387" s="38">
        <v>0</v>
      </c>
      <c r="G387" s="48">
        <f t="shared" si="9"/>
        <v>56666.5</v>
      </c>
      <c r="H387" s="94"/>
    </row>
    <row r="388" spans="1:8" ht="31" x14ac:dyDescent="0.3">
      <c r="A388" s="126"/>
      <c r="B388" s="127"/>
      <c r="C388" s="79" t="s">
        <v>393</v>
      </c>
      <c r="D388" s="37">
        <v>72722</v>
      </c>
      <c r="E388" s="37">
        <v>33000</v>
      </c>
      <c r="F388" s="38">
        <v>0</v>
      </c>
      <c r="G388" s="48">
        <f t="shared" si="9"/>
        <v>52861</v>
      </c>
      <c r="H388" s="94"/>
    </row>
    <row r="389" spans="1:8" ht="31" x14ac:dyDescent="0.3">
      <c r="A389" s="126" t="s">
        <v>447</v>
      </c>
      <c r="B389" s="127" t="s">
        <v>392</v>
      </c>
      <c r="C389" s="79" t="s">
        <v>384</v>
      </c>
      <c r="D389" s="37">
        <v>89911</v>
      </c>
      <c r="E389" s="37">
        <v>35000</v>
      </c>
      <c r="F389" s="38">
        <v>0</v>
      </c>
      <c r="G389" s="48">
        <f t="shared" si="9"/>
        <v>62455.5</v>
      </c>
      <c r="H389" s="94"/>
    </row>
    <row r="390" spans="1:8" ht="31" x14ac:dyDescent="0.3">
      <c r="A390" s="126"/>
      <c r="B390" s="127"/>
      <c r="C390" s="79" t="s">
        <v>388</v>
      </c>
      <c r="D390" s="37">
        <v>79333</v>
      </c>
      <c r="E390" s="37">
        <v>34000</v>
      </c>
      <c r="F390" s="38">
        <v>0</v>
      </c>
      <c r="G390" s="48">
        <f t="shared" si="9"/>
        <v>56666.5</v>
      </c>
      <c r="H390" s="94"/>
    </row>
    <row r="391" spans="1:8" ht="31" x14ac:dyDescent="0.3">
      <c r="A391" s="126"/>
      <c r="B391" s="127"/>
      <c r="C391" s="79" t="s">
        <v>393</v>
      </c>
      <c r="D391" s="37">
        <v>72722</v>
      </c>
      <c r="E391" s="37">
        <v>33000</v>
      </c>
      <c r="F391" s="38">
        <v>0</v>
      </c>
      <c r="G391" s="48">
        <f t="shared" si="9"/>
        <v>52861</v>
      </c>
      <c r="H391" s="94"/>
    </row>
    <row r="392" spans="1:8" ht="31" x14ac:dyDescent="0.3">
      <c r="A392" s="126" t="s">
        <v>449</v>
      </c>
      <c r="B392" s="127" t="s">
        <v>392</v>
      </c>
      <c r="C392" s="79" t="s">
        <v>384</v>
      </c>
      <c r="D392" s="37">
        <v>198333</v>
      </c>
      <c r="E392" s="37">
        <v>50000</v>
      </c>
      <c r="F392" s="38">
        <v>0</v>
      </c>
      <c r="G392" s="48">
        <f t="shared" si="9"/>
        <v>124166.5</v>
      </c>
      <c r="H392" s="94"/>
    </row>
    <row r="393" spans="1:8" ht="31" x14ac:dyDescent="0.3">
      <c r="A393" s="126"/>
      <c r="B393" s="127"/>
      <c r="C393" s="79" t="s">
        <v>388</v>
      </c>
      <c r="D393" s="37">
        <v>158666</v>
      </c>
      <c r="E393" s="37">
        <v>48000</v>
      </c>
      <c r="F393" s="38">
        <v>0</v>
      </c>
      <c r="G393" s="48">
        <f t="shared" si="9"/>
        <v>103333</v>
      </c>
      <c r="H393" s="94"/>
    </row>
    <row r="394" spans="1:8" ht="31" x14ac:dyDescent="0.3">
      <c r="A394" s="126"/>
      <c r="B394" s="127"/>
      <c r="C394" s="79" t="s">
        <v>393</v>
      </c>
      <c r="D394" s="37">
        <v>132222</v>
      </c>
      <c r="E394" s="37">
        <v>47000</v>
      </c>
      <c r="F394" s="38">
        <v>0</v>
      </c>
      <c r="G394" s="48">
        <f t="shared" si="9"/>
        <v>89611</v>
      </c>
      <c r="H394" s="94"/>
    </row>
    <row r="395" spans="1:8" ht="31" x14ac:dyDescent="0.3">
      <c r="A395" s="126" t="s">
        <v>448</v>
      </c>
      <c r="B395" s="127" t="s">
        <v>392</v>
      </c>
      <c r="C395" s="79" t="s">
        <v>384</v>
      </c>
      <c r="D395" s="37">
        <v>198333</v>
      </c>
      <c r="E395" s="37">
        <v>50000</v>
      </c>
      <c r="F395" s="38">
        <v>0</v>
      </c>
      <c r="G395" s="48">
        <f t="shared" si="9"/>
        <v>124166.5</v>
      </c>
      <c r="H395" s="94"/>
    </row>
    <row r="396" spans="1:8" ht="31" x14ac:dyDescent="0.3">
      <c r="A396" s="126"/>
      <c r="B396" s="127"/>
      <c r="C396" s="79" t="s">
        <v>388</v>
      </c>
      <c r="D396" s="37">
        <v>158666</v>
      </c>
      <c r="E396" s="37">
        <v>48000</v>
      </c>
      <c r="F396" s="38">
        <v>0</v>
      </c>
      <c r="G396" s="48">
        <f t="shared" si="9"/>
        <v>103333</v>
      </c>
      <c r="H396" s="94"/>
    </row>
    <row r="397" spans="1:8" ht="31" x14ac:dyDescent="0.3">
      <c r="A397" s="126"/>
      <c r="B397" s="127"/>
      <c r="C397" s="79" t="s">
        <v>393</v>
      </c>
      <c r="D397" s="37">
        <v>132222</v>
      </c>
      <c r="E397" s="37">
        <v>47000</v>
      </c>
      <c r="F397" s="38">
        <v>0</v>
      </c>
      <c r="G397" s="48">
        <f t="shared" si="9"/>
        <v>89611</v>
      </c>
      <c r="H397" s="94"/>
    </row>
    <row r="398" spans="1:8" ht="31" x14ac:dyDescent="0.3">
      <c r="A398" s="126" t="s">
        <v>450</v>
      </c>
      <c r="B398" s="127" t="s">
        <v>392</v>
      </c>
      <c r="C398" s="79" t="s">
        <v>384</v>
      </c>
      <c r="D398" s="37">
        <v>198333</v>
      </c>
      <c r="E398" s="37">
        <v>50000</v>
      </c>
      <c r="F398" s="38">
        <v>0</v>
      </c>
      <c r="G398" s="48">
        <f t="shared" si="9"/>
        <v>124166.5</v>
      </c>
      <c r="H398" s="94"/>
    </row>
    <row r="399" spans="1:8" ht="31" x14ac:dyDescent="0.3">
      <c r="A399" s="126"/>
      <c r="B399" s="127"/>
      <c r="C399" s="79" t="s">
        <v>388</v>
      </c>
      <c r="D399" s="37">
        <v>158666</v>
      </c>
      <c r="E399" s="37">
        <v>48000</v>
      </c>
      <c r="F399" s="38">
        <v>0</v>
      </c>
      <c r="G399" s="48">
        <f t="shared" si="9"/>
        <v>103333</v>
      </c>
      <c r="H399" s="94"/>
    </row>
    <row r="400" spans="1:8" ht="31" x14ac:dyDescent="0.3">
      <c r="A400" s="126"/>
      <c r="B400" s="127"/>
      <c r="C400" s="79" t="s">
        <v>393</v>
      </c>
      <c r="D400" s="37">
        <v>132222</v>
      </c>
      <c r="E400" s="37">
        <v>47000</v>
      </c>
      <c r="F400" s="38">
        <v>0</v>
      </c>
      <c r="G400" s="48">
        <f t="shared" si="9"/>
        <v>89611</v>
      </c>
      <c r="H400" s="94"/>
    </row>
    <row r="401" spans="1:8" ht="31" x14ac:dyDescent="0.3">
      <c r="A401" s="126" t="s">
        <v>394</v>
      </c>
      <c r="B401" s="127" t="s">
        <v>395</v>
      </c>
      <c r="C401" s="79" t="s">
        <v>384</v>
      </c>
      <c r="D401" s="37">
        <v>89911</v>
      </c>
      <c r="E401" s="81">
        <v>9500</v>
      </c>
      <c r="F401" s="38">
        <v>11701.101089038959</v>
      </c>
      <c r="G401" s="78">
        <f t="shared" si="8"/>
        <v>37037.367029679655</v>
      </c>
      <c r="H401" s="94"/>
    </row>
    <row r="402" spans="1:8" ht="31" x14ac:dyDescent="0.3">
      <c r="A402" s="126"/>
      <c r="B402" s="127"/>
      <c r="C402" s="79" t="s">
        <v>388</v>
      </c>
      <c r="D402" s="37">
        <v>79333</v>
      </c>
      <c r="E402" s="37">
        <v>9300</v>
      </c>
      <c r="F402" s="38">
        <v>11260.583423416321</v>
      </c>
      <c r="G402" s="78">
        <f t="shared" si="8"/>
        <v>33297.861141138776</v>
      </c>
      <c r="H402" s="94"/>
    </row>
    <row r="403" spans="1:8" ht="31" x14ac:dyDescent="0.3">
      <c r="A403" s="126"/>
      <c r="B403" s="127"/>
      <c r="C403" s="79" t="s">
        <v>393</v>
      </c>
      <c r="D403" s="37">
        <v>72722</v>
      </c>
      <c r="E403" s="37">
        <v>9000</v>
      </c>
      <c r="F403" s="38">
        <v>11039.926121656321</v>
      </c>
      <c r="G403" s="78">
        <f t="shared" si="8"/>
        <v>30920.642040552106</v>
      </c>
      <c r="H403" s="94"/>
    </row>
    <row r="404" spans="1:8" ht="31" x14ac:dyDescent="0.3">
      <c r="A404" s="126" t="s">
        <v>396</v>
      </c>
      <c r="B404" s="127" t="s">
        <v>397</v>
      </c>
      <c r="C404" s="79" t="s">
        <v>384</v>
      </c>
      <c r="D404" s="37">
        <v>63466</v>
      </c>
      <c r="E404" s="37">
        <v>21000</v>
      </c>
      <c r="F404" s="38">
        <v>15898.609607195818</v>
      </c>
      <c r="G404" s="78">
        <f t="shared" si="8"/>
        <v>33454.869869065275</v>
      </c>
      <c r="H404" s="94"/>
    </row>
    <row r="405" spans="1:8" ht="31" x14ac:dyDescent="0.3">
      <c r="A405" s="126"/>
      <c r="B405" s="127"/>
      <c r="C405" s="79" t="s">
        <v>388</v>
      </c>
      <c r="D405" s="37">
        <v>66111</v>
      </c>
      <c r="E405" s="37">
        <v>20800</v>
      </c>
      <c r="F405" s="38">
        <v>15676.929588807969</v>
      </c>
      <c r="G405" s="78">
        <f t="shared" si="8"/>
        <v>34195.976529602653</v>
      </c>
      <c r="H405" s="94"/>
    </row>
    <row r="406" spans="1:8" ht="31" x14ac:dyDescent="0.3">
      <c r="A406" s="126"/>
      <c r="B406" s="127"/>
      <c r="C406" s="79" t="s">
        <v>393</v>
      </c>
      <c r="D406" s="37">
        <v>72722</v>
      </c>
      <c r="E406" s="37">
        <v>20000</v>
      </c>
      <c r="F406" s="38">
        <v>15455.837989891477</v>
      </c>
      <c r="G406" s="78">
        <f t="shared" si="8"/>
        <v>36059.279329963822</v>
      </c>
      <c r="H406" s="96"/>
    </row>
    <row r="407" spans="1:8" ht="31" x14ac:dyDescent="0.3">
      <c r="A407" s="126" t="s">
        <v>398</v>
      </c>
      <c r="B407" s="127" t="s">
        <v>399</v>
      </c>
      <c r="C407" s="79" t="s">
        <v>384</v>
      </c>
      <c r="D407" s="37">
        <v>26444</v>
      </c>
      <c r="E407" s="37">
        <v>40000</v>
      </c>
      <c r="F407" s="38">
        <v>334881.70799999998</v>
      </c>
      <c r="G407" s="78">
        <f t="shared" si="8"/>
        <v>133775.236</v>
      </c>
      <c r="H407" s="94"/>
    </row>
    <row r="408" spans="1:8" ht="31" x14ac:dyDescent="0.3">
      <c r="A408" s="126"/>
      <c r="B408" s="127"/>
      <c r="C408" s="79" t="s">
        <v>388</v>
      </c>
      <c r="D408" s="37">
        <v>23800</v>
      </c>
      <c r="E408" s="37">
        <v>38000</v>
      </c>
      <c r="F408" s="38">
        <v>327964</v>
      </c>
      <c r="G408" s="78">
        <f t="shared" si="8"/>
        <v>129921.33333333333</v>
      </c>
      <c r="H408" s="94"/>
    </row>
    <row r="409" spans="1:8" ht="31" x14ac:dyDescent="0.3">
      <c r="A409" s="126"/>
      <c r="B409" s="127"/>
      <c r="C409" s="79" t="s">
        <v>393</v>
      </c>
      <c r="D409" s="37">
        <v>19833</v>
      </c>
      <c r="E409" s="37">
        <v>37000</v>
      </c>
      <c r="F409" s="38">
        <v>319158</v>
      </c>
      <c r="G409" s="78">
        <f t="shared" si="8"/>
        <v>125330.33333333333</v>
      </c>
      <c r="H409" s="94"/>
    </row>
    <row r="410" spans="1:8" ht="20" x14ac:dyDescent="0.4">
      <c r="A410" s="128" t="s">
        <v>438</v>
      </c>
      <c r="B410" s="128"/>
      <c r="C410" s="128"/>
      <c r="D410" s="128"/>
      <c r="E410" s="128"/>
      <c r="F410" s="128"/>
      <c r="G410" s="82">
        <f>SUM(G351:G409)</f>
        <v>11124707.205647856</v>
      </c>
      <c r="H410" s="95"/>
    </row>
    <row r="411" spans="1:8" ht="14" customHeight="1" x14ac:dyDescent="0.3">
      <c r="A411" s="117" t="s">
        <v>400</v>
      </c>
      <c r="B411" s="118"/>
      <c r="C411" s="118"/>
      <c r="D411" s="118"/>
      <c r="E411" s="118"/>
      <c r="F411" s="118"/>
      <c r="G411" s="118"/>
      <c r="H411" s="119"/>
    </row>
    <row r="412" spans="1:8" ht="37" customHeight="1" x14ac:dyDescent="0.3">
      <c r="A412" s="123" t="s">
        <v>401</v>
      </c>
      <c r="B412" s="124"/>
      <c r="C412" s="124"/>
      <c r="D412" s="124"/>
      <c r="E412" s="124"/>
      <c r="F412" s="124"/>
      <c r="G412" s="124"/>
      <c r="H412" s="125"/>
    </row>
    <row r="413" spans="1:8" ht="46.5" x14ac:dyDescent="0.3">
      <c r="A413" s="35" t="s">
        <v>2</v>
      </c>
      <c r="B413" s="43" t="s">
        <v>3</v>
      </c>
      <c r="C413" s="43" t="s">
        <v>4</v>
      </c>
      <c r="D413" s="109" t="s">
        <v>118</v>
      </c>
      <c r="E413" s="109"/>
      <c r="F413" s="109"/>
      <c r="G413" s="36" t="s">
        <v>460</v>
      </c>
      <c r="H413" s="3" t="s">
        <v>457</v>
      </c>
    </row>
    <row r="414" spans="1:8" ht="119" customHeight="1" x14ac:dyDescent="0.3">
      <c r="A414" s="146" t="s">
        <v>404</v>
      </c>
      <c r="B414" s="83" t="s">
        <v>402</v>
      </c>
      <c r="C414" s="84" t="s">
        <v>403</v>
      </c>
      <c r="D414" s="85">
        <v>1190000</v>
      </c>
      <c r="E414" s="85">
        <v>1000000</v>
      </c>
      <c r="F414" s="86">
        <v>892500</v>
      </c>
      <c r="G414" s="87">
        <f>AVERAGE(D414:F414)</f>
        <v>1027500</v>
      </c>
      <c r="H414" s="94"/>
    </row>
    <row r="415" spans="1:8" ht="124" x14ac:dyDescent="0.3">
      <c r="A415" s="131"/>
      <c r="B415" s="83" t="s">
        <v>405</v>
      </c>
      <c r="C415" s="84" t="s">
        <v>403</v>
      </c>
      <c r="D415" s="85">
        <v>1586666</v>
      </c>
      <c r="E415" s="85">
        <v>1200000</v>
      </c>
      <c r="F415" s="86">
        <v>1094800</v>
      </c>
      <c r="G415" s="87">
        <f t="shared" ref="G415:G462" si="10">AVERAGE(D415:F415)</f>
        <v>1293822</v>
      </c>
      <c r="H415" s="94"/>
    </row>
    <row r="416" spans="1:8" ht="54" customHeight="1" x14ac:dyDescent="0.3">
      <c r="A416" s="32" t="s">
        <v>407</v>
      </c>
      <c r="B416" s="83" t="s">
        <v>406</v>
      </c>
      <c r="C416" s="84" t="s">
        <v>403</v>
      </c>
      <c r="D416" s="85">
        <v>925555</v>
      </c>
      <c r="E416" s="85">
        <v>550000</v>
      </c>
      <c r="F416" s="86">
        <v>416500</v>
      </c>
      <c r="G416" s="87">
        <f t="shared" si="10"/>
        <v>630685</v>
      </c>
      <c r="H416" s="94"/>
    </row>
    <row r="417" spans="1:8" ht="43" customHeight="1" x14ac:dyDescent="0.3">
      <c r="A417" s="146" t="s">
        <v>410</v>
      </c>
      <c r="B417" s="147" t="s">
        <v>408</v>
      </c>
      <c r="C417" s="44" t="s">
        <v>409</v>
      </c>
      <c r="D417" s="85">
        <v>6377777</v>
      </c>
      <c r="E417" s="85">
        <v>2500000</v>
      </c>
      <c r="F417" s="86">
        <v>535500</v>
      </c>
      <c r="G417" s="87">
        <f t="shared" si="10"/>
        <v>3137759</v>
      </c>
      <c r="H417" s="94"/>
    </row>
    <row r="418" spans="1:8" ht="61" customHeight="1" x14ac:dyDescent="0.3">
      <c r="A418" s="131"/>
      <c r="B418" s="148"/>
      <c r="C418" s="44" t="s">
        <v>411</v>
      </c>
      <c r="D418" s="85">
        <v>8383333</v>
      </c>
      <c r="E418" s="85">
        <v>4500000</v>
      </c>
      <c r="F418" s="86">
        <v>773500</v>
      </c>
      <c r="G418" s="87">
        <f t="shared" si="10"/>
        <v>4552277.666666667</v>
      </c>
      <c r="H418" s="94"/>
    </row>
    <row r="419" spans="1:8" ht="41.5" customHeight="1" x14ac:dyDescent="0.3">
      <c r="A419" s="146" t="s">
        <v>413</v>
      </c>
      <c r="B419" s="147" t="s">
        <v>412</v>
      </c>
      <c r="C419" s="44" t="s">
        <v>409</v>
      </c>
      <c r="D419" s="85">
        <v>10577777</v>
      </c>
      <c r="E419" s="85">
        <v>5500000</v>
      </c>
      <c r="F419" s="86">
        <v>1309000</v>
      </c>
      <c r="G419" s="87">
        <f t="shared" si="10"/>
        <v>5795592.333333333</v>
      </c>
      <c r="H419" s="94"/>
    </row>
    <row r="420" spans="1:8" ht="52.5" customHeight="1" x14ac:dyDescent="0.3">
      <c r="A420" s="131"/>
      <c r="B420" s="148"/>
      <c r="C420" s="44" t="s">
        <v>411</v>
      </c>
      <c r="D420" s="85">
        <v>9916666</v>
      </c>
      <c r="E420" s="85">
        <v>7800000</v>
      </c>
      <c r="F420" s="86">
        <v>1725500</v>
      </c>
      <c r="G420" s="87">
        <f t="shared" si="10"/>
        <v>6480722</v>
      </c>
      <c r="H420" s="94"/>
    </row>
    <row r="421" spans="1:8" ht="15.5" x14ac:dyDescent="0.3">
      <c r="A421" s="146" t="s">
        <v>416</v>
      </c>
      <c r="B421" s="147" t="s">
        <v>414</v>
      </c>
      <c r="C421" s="44" t="s">
        <v>415</v>
      </c>
      <c r="D421" s="85">
        <v>727222</v>
      </c>
      <c r="E421" s="85">
        <v>350000</v>
      </c>
      <c r="F421" s="86">
        <v>353715.6</v>
      </c>
      <c r="G421" s="87">
        <f t="shared" si="10"/>
        <v>476979.20000000001</v>
      </c>
      <c r="H421" s="94"/>
    </row>
    <row r="422" spans="1:8" ht="31" x14ac:dyDescent="0.3">
      <c r="A422" s="130"/>
      <c r="B422" s="154"/>
      <c r="C422" s="44" t="s">
        <v>417</v>
      </c>
      <c r="D422" s="85">
        <v>727222</v>
      </c>
      <c r="E422" s="85">
        <v>450000</v>
      </c>
      <c r="F422" s="86">
        <v>499800</v>
      </c>
      <c r="G422" s="87">
        <f t="shared" si="10"/>
        <v>559007.33333333337</v>
      </c>
      <c r="H422" s="94"/>
    </row>
    <row r="423" spans="1:8" ht="31" x14ac:dyDescent="0.3">
      <c r="A423" s="130"/>
      <c r="B423" s="154"/>
      <c r="C423" s="44" t="s">
        <v>418</v>
      </c>
      <c r="D423" s="85">
        <v>727222</v>
      </c>
      <c r="E423" s="85">
        <v>450000</v>
      </c>
      <c r="F423" s="86">
        <v>423640</v>
      </c>
      <c r="G423" s="87">
        <f t="shared" si="10"/>
        <v>533620.66666666663</v>
      </c>
      <c r="H423" s="94"/>
    </row>
    <row r="424" spans="1:8" ht="46.5" x14ac:dyDescent="0.3">
      <c r="A424" s="130"/>
      <c r="B424" s="148"/>
      <c r="C424" s="44" t="s">
        <v>419</v>
      </c>
      <c r="D424" s="85">
        <v>727222</v>
      </c>
      <c r="E424" s="85">
        <v>550000</v>
      </c>
      <c r="F424" s="86">
        <v>571200</v>
      </c>
      <c r="G424" s="87">
        <f t="shared" si="10"/>
        <v>616140.66666666663</v>
      </c>
      <c r="H424" s="94"/>
    </row>
    <row r="425" spans="1:8" ht="15.5" x14ac:dyDescent="0.3">
      <c r="A425" s="130"/>
      <c r="B425" s="147" t="s">
        <v>420</v>
      </c>
      <c r="C425" s="44" t="s">
        <v>415</v>
      </c>
      <c r="D425" s="85">
        <v>647888</v>
      </c>
      <c r="E425" s="85">
        <v>250000</v>
      </c>
      <c r="F425" s="86">
        <v>353715.6</v>
      </c>
      <c r="G425" s="87">
        <f t="shared" si="10"/>
        <v>417201.2</v>
      </c>
      <c r="H425" s="94"/>
    </row>
    <row r="426" spans="1:8" ht="31" x14ac:dyDescent="0.3">
      <c r="A426" s="130"/>
      <c r="B426" s="154"/>
      <c r="C426" s="44" t="s">
        <v>417</v>
      </c>
      <c r="D426" s="85">
        <v>647888</v>
      </c>
      <c r="E426" s="85">
        <v>350000</v>
      </c>
      <c r="F426" s="86">
        <v>499800</v>
      </c>
      <c r="G426" s="87">
        <f t="shared" si="10"/>
        <v>499229.33333333331</v>
      </c>
      <c r="H426" s="94"/>
    </row>
    <row r="427" spans="1:8" ht="31" x14ac:dyDescent="0.3">
      <c r="A427" s="130"/>
      <c r="B427" s="154"/>
      <c r="C427" s="44" t="s">
        <v>418</v>
      </c>
      <c r="D427" s="85">
        <v>647888</v>
      </c>
      <c r="E427" s="85">
        <v>350000</v>
      </c>
      <c r="F427" s="86">
        <v>423640</v>
      </c>
      <c r="G427" s="87">
        <f t="shared" si="10"/>
        <v>473842.66666666669</v>
      </c>
      <c r="H427" s="94"/>
    </row>
    <row r="428" spans="1:8" ht="46.5" x14ac:dyDescent="0.3">
      <c r="A428" s="131"/>
      <c r="B428" s="148"/>
      <c r="C428" s="44" t="s">
        <v>419</v>
      </c>
      <c r="D428" s="85">
        <v>647888</v>
      </c>
      <c r="E428" s="85">
        <v>450000</v>
      </c>
      <c r="F428" s="86">
        <v>571200</v>
      </c>
      <c r="G428" s="87">
        <f t="shared" si="10"/>
        <v>556362.66666666663</v>
      </c>
      <c r="H428" s="94"/>
    </row>
    <row r="429" spans="1:8" ht="124" x14ac:dyDescent="0.3">
      <c r="A429" s="32" t="s">
        <v>423</v>
      </c>
      <c r="B429" s="83" t="s">
        <v>421</v>
      </c>
      <c r="C429" s="44" t="s">
        <v>422</v>
      </c>
      <c r="D429" s="85">
        <v>333333</v>
      </c>
      <c r="E429" s="85">
        <v>170000</v>
      </c>
      <c r="F429" s="86">
        <v>171360</v>
      </c>
      <c r="G429" s="87">
        <f t="shared" si="10"/>
        <v>224897.66666666666</v>
      </c>
      <c r="H429" s="94"/>
    </row>
    <row r="430" spans="1:8" ht="37.5" customHeight="1" x14ac:dyDescent="0.3">
      <c r="A430" s="32" t="s">
        <v>425</v>
      </c>
      <c r="B430" s="12" t="s">
        <v>424</v>
      </c>
      <c r="C430" s="44">
        <v>1</v>
      </c>
      <c r="D430" s="85">
        <v>52888</v>
      </c>
      <c r="E430" s="85">
        <v>40000</v>
      </c>
      <c r="F430" s="86">
        <v>71400</v>
      </c>
      <c r="G430" s="87">
        <f t="shared" si="10"/>
        <v>54762.666666666664</v>
      </c>
      <c r="H430" s="94"/>
    </row>
    <row r="431" spans="1:8" ht="15.5" x14ac:dyDescent="0.3">
      <c r="A431" s="129" t="s">
        <v>428</v>
      </c>
      <c r="B431" s="132" t="s">
        <v>426</v>
      </c>
      <c r="C431" s="84" t="s">
        <v>427</v>
      </c>
      <c r="D431" s="85">
        <v>1322222</v>
      </c>
      <c r="E431" s="85">
        <v>272000</v>
      </c>
      <c r="F431" s="86">
        <v>499800</v>
      </c>
      <c r="G431" s="87">
        <f t="shared" si="10"/>
        <v>698007.33333333337</v>
      </c>
      <c r="H431" s="94"/>
    </row>
    <row r="432" spans="1:8" ht="15.5" x14ac:dyDescent="0.3">
      <c r="A432" s="130"/>
      <c r="B432" s="130"/>
      <c r="C432" s="84" t="s">
        <v>409</v>
      </c>
      <c r="D432" s="85">
        <v>4422222</v>
      </c>
      <c r="E432" s="85">
        <v>343000</v>
      </c>
      <c r="F432" s="86">
        <v>737800</v>
      </c>
      <c r="G432" s="87">
        <f t="shared" si="10"/>
        <v>1834340.6666666667</v>
      </c>
      <c r="H432" s="94"/>
    </row>
    <row r="433" spans="1:8" ht="15.5" x14ac:dyDescent="0.3">
      <c r="A433" s="130"/>
      <c r="B433" s="130"/>
      <c r="C433" s="84" t="s">
        <v>411</v>
      </c>
      <c r="D433" s="85">
        <v>7933333</v>
      </c>
      <c r="E433" s="85">
        <v>686000</v>
      </c>
      <c r="F433" s="86">
        <v>975800</v>
      </c>
      <c r="G433" s="87">
        <f t="shared" si="10"/>
        <v>3198377.6666666665</v>
      </c>
      <c r="H433" s="94"/>
    </row>
    <row r="434" spans="1:8" ht="15.5" x14ac:dyDescent="0.3">
      <c r="A434" s="130"/>
      <c r="B434" s="130"/>
      <c r="C434" s="84" t="s">
        <v>429</v>
      </c>
      <c r="D434" s="85">
        <v>1190000</v>
      </c>
      <c r="E434" s="85">
        <v>272000</v>
      </c>
      <c r="F434" s="86">
        <v>297500</v>
      </c>
      <c r="G434" s="87">
        <f t="shared" si="10"/>
        <v>586500</v>
      </c>
      <c r="H434" s="94"/>
    </row>
    <row r="435" spans="1:8" ht="15.5" x14ac:dyDescent="0.3">
      <c r="A435" s="130"/>
      <c r="B435" s="131"/>
      <c r="C435" s="84" t="s">
        <v>430</v>
      </c>
      <c r="D435" s="85">
        <v>1983333</v>
      </c>
      <c r="E435" s="85">
        <v>514000</v>
      </c>
      <c r="F435" s="86">
        <v>553350</v>
      </c>
      <c r="G435" s="87">
        <f t="shared" si="10"/>
        <v>1016894.3333333334</v>
      </c>
      <c r="H435" s="94"/>
    </row>
    <row r="436" spans="1:8" ht="15.5" x14ac:dyDescent="0.3">
      <c r="A436" s="130"/>
      <c r="B436" s="132" t="s">
        <v>431</v>
      </c>
      <c r="C436" s="84" t="s">
        <v>427</v>
      </c>
      <c r="D436" s="85">
        <v>6466666</v>
      </c>
      <c r="E436" s="85">
        <v>500000</v>
      </c>
      <c r="F436" s="86">
        <v>633080</v>
      </c>
      <c r="G436" s="87">
        <f t="shared" si="10"/>
        <v>2533248.6666666665</v>
      </c>
      <c r="H436" s="94"/>
    </row>
    <row r="437" spans="1:8" ht="15.5" x14ac:dyDescent="0.3">
      <c r="A437" s="130"/>
      <c r="B437" s="130"/>
      <c r="C437" s="84" t="s">
        <v>409</v>
      </c>
      <c r="D437" s="85">
        <v>5288888</v>
      </c>
      <c r="E437" s="85">
        <v>645000</v>
      </c>
      <c r="F437" s="86">
        <v>811580</v>
      </c>
      <c r="G437" s="87">
        <f t="shared" si="10"/>
        <v>2248489.3333333335</v>
      </c>
      <c r="H437" s="94"/>
    </row>
    <row r="438" spans="1:8" ht="15.5" x14ac:dyDescent="0.3">
      <c r="A438" s="130"/>
      <c r="B438" s="130"/>
      <c r="C438" s="84" t="s">
        <v>411</v>
      </c>
      <c r="D438" s="85"/>
      <c r="E438" s="85">
        <v>860000</v>
      </c>
      <c r="F438" s="86">
        <v>1011500</v>
      </c>
      <c r="G438" s="87">
        <f t="shared" si="10"/>
        <v>935750</v>
      </c>
      <c r="H438" s="94"/>
    </row>
    <row r="439" spans="1:8" ht="15.5" x14ac:dyDescent="0.3">
      <c r="A439" s="130"/>
      <c r="B439" s="130"/>
      <c r="C439" s="84" t="s">
        <v>429</v>
      </c>
      <c r="D439" s="85">
        <v>1983333</v>
      </c>
      <c r="E439" s="85">
        <v>672000</v>
      </c>
      <c r="F439" s="86">
        <v>452200</v>
      </c>
      <c r="G439" s="87">
        <f t="shared" si="10"/>
        <v>1035844.3333333334</v>
      </c>
      <c r="H439" s="94"/>
    </row>
    <row r="440" spans="1:8" ht="15.5" x14ac:dyDescent="0.3">
      <c r="A440" s="130"/>
      <c r="B440" s="131"/>
      <c r="C440" s="84" t="s">
        <v>430</v>
      </c>
      <c r="D440" s="85">
        <v>2644444</v>
      </c>
      <c r="E440" s="85">
        <v>860000</v>
      </c>
      <c r="F440" s="86">
        <v>1071000</v>
      </c>
      <c r="G440" s="87">
        <f t="shared" si="10"/>
        <v>1525148</v>
      </c>
      <c r="H440" s="94"/>
    </row>
    <row r="441" spans="1:8" ht="15.5" x14ac:dyDescent="0.3">
      <c r="A441" s="130"/>
      <c r="B441" s="132" t="s">
        <v>432</v>
      </c>
      <c r="C441" s="84" t="s">
        <v>427</v>
      </c>
      <c r="D441" s="85">
        <v>3305555</v>
      </c>
      <c r="E441" s="85">
        <v>625000</v>
      </c>
      <c r="F441" s="86">
        <v>755888</v>
      </c>
      <c r="G441" s="87">
        <f t="shared" si="10"/>
        <v>1562147.6666666667</v>
      </c>
      <c r="H441" s="94"/>
    </row>
    <row r="442" spans="1:8" ht="15.5" x14ac:dyDescent="0.3">
      <c r="A442" s="130"/>
      <c r="B442" s="130"/>
      <c r="C442" s="84" t="s">
        <v>409</v>
      </c>
      <c r="D442" s="85">
        <v>7377777</v>
      </c>
      <c r="E442" s="85">
        <v>804000</v>
      </c>
      <c r="F442" s="86">
        <v>862750</v>
      </c>
      <c r="G442" s="87">
        <f t="shared" si="10"/>
        <v>3014842.3333333335</v>
      </c>
      <c r="H442" s="94"/>
    </row>
    <row r="443" spans="1:8" ht="15.5" x14ac:dyDescent="0.3">
      <c r="A443" s="130"/>
      <c r="B443" s="130"/>
      <c r="C443" s="84" t="s">
        <v>411</v>
      </c>
      <c r="D443" s="38">
        <v>0</v>
      </c>
      <c r="E443" s="85">
        <v>1080000</v>
      </c>
      <c r="F443" s="86">
        <v>1249500</v>
      </c>
      <c r="G443" s="87">
        <f>(E443+F443)/2</f>
        <v>1164750</v>
      </c>
      <c r="H443" s="94"/>
    </row>
    <row r="444" spans="1:8" ht="15.5" x14ac:dyDescent="0.3">
      <c r="A444" s="130"/>
      <c r="B444" s="130"/>
      <c r="C444" s="84" t="s">
        <v>429</v>
      </c>
      <c r="D444" s="38">
        <v>2644444</v>
      </c>
      <c r="E444" s="85">
        <v>1010000</v>
      </c>
      <c r="F444" s="86">
        <v>525980</v>
      </c>
      <c r="G444" s="87">
        <f t="shared" si="10"/>
        <v>1393474.6666666667</v>
      </c>
      <c r="H444" s="94"/>
    </row>
    <row r="445" spans="1:8" ht="15.5" x14ac:dyDescent="0.3">
      <c r="A445" s="131"/>
      <c r="B445" s="131"/>
      <c r="C445" s="84" t="s">
        <v>430</v>
      </c>
      <c r="D445" s="38">
        <v>3305555</v>
      </c>
      <c r="E445" s="88">
        <v>1100000</v>
      </c>
      <c r="F445" s="86">
        <v>1428000</v>
      </c>
      <c r="G445" s="87">
        <f t="shared" si="10"/>
        <v>1944518.3333333333</v>
      </c>
      <c r="H445" s="94"/>
    </row>
    <row r="446" spans="1:8" ht="15.5" x14ac:dyDescent="0.35">
      <c r="A446" s="129" t="s">
        <v>433</v>
      </c>
      <c r="B446" s="132" t="s">
        <v>426</v>
      </c>
      <c r="C446" s="84" t="s">
        <v>427</v>
      </c>
      <c r="D446" s="38">
        <v>1322222</v>
      </c>
      <c r="E446" s="89">
        <v>453333.33333333337</v>
      </c>
      <c r="F446" s="38">
        <v>0</v>
      </c>
      <c r="G446" s="48">
        <f t="shared" ref="G446:G460" si="11">(D446+E446)/2</f>
        <v>887777.66666666674</v>
      </c>
      <c r="H446" s="96"/>
    </row>
    <row r="447" spans="1:8" ht="15.5" x14ac:dyDescent="0.35">
      <c r="A447" s="130"/>
      <c r="B447" s="130"/>
      <c r="C447" s="84" t="s">
        <v>409</v>
      </c>
      <c r="D447" s="38">
        <v>4422222</v>
      </c>
      <c r="E447" s="89">
        <v>571666.66666666674</v>
      </c>
      <c r="F447" s="38">
        <v>0</v>
      </c>
      <c r="G447" s="48">
        <f t="shared" si="11"/>
        <v>2496944.3333333335</v>
      </c>
      <c r="H447" s="94"/>
    </row>
    <row r="448" spans="1:8" ht="15.5" x14ac:dyDescent="0.35">
      <c r="A448" s="130"/>
      <c r="B448" s="130"/>
      <c r="C448" s="84" t="s">
        <v>411</v>
      </c>
      <c r="D448" s="38">
        <v>7933333</v>
      </c>
      <c r="E448" s="89">
        <v>1143333.3333333335</v>
      </c>
      <c r="F448" s="38">
        <v>0</v>
      </c>
      <c r="G448" s="48">
        <f t="shared" si="11"/>
        <v>4538333.166666667</v>
      </c>
      <c r="H448" s="94"/>
    </row>
    <row r="449" spans="1:8" ht="15.5" x14ac:dyDescent="0.35">
      <c r="A449" s="130"/>
      <c r="B449" s="130"/>
      <c r="C449" s="84" t="s">
        <v>429</v>
      </c>
      <c r="D449" s="38">
        <v>1190000</v>
      </c>
      <c r="E449" s="89">
        <v>453333.33333333337</v>
      </c>
      <c r="F449" s="38">
        <v>0</v>
      </c>
      <c r="G449" s="48">
        <f t="shared" si="11"/>
        <v>821666.66666666674</v>
      </c>
      <c r="H449" s="94"/>
    </row>
    <row r="450" spans="1:8" ht="15.5" x14ac:dyDescent="0.35">
      <c r="A450" s="130"/>
      <c r="B450" s="131"/>
      <c r="C450" s="84" t="s">
        <v>430</v>
      </c>
      <c r="D450" s="38">
        <v>1983333</v>
      </c>
      <c r="E450" s="89">
        <v>856666.66666666674</v>
      </c>
      <c r="F450" s="38">
        <v>0</v>
      </c>
      <c r="G450" s="48">
        <f t="shared" si="11"/>
        <v>1419999.8333333335</v>
      </c>
      <c r="H450" s="94"/>
    </row>
    <row r="451" spans="1:8" ht="15.5" x14ac:dyDescent="0.35">
      <c r="A451" s="130"/>
      <c r="B451" s="132" t="s">
        <v>431</v>
      </c>
      <c r="C451" s="84" t="s">
        <v>427</v>
      </c>
      <c r="D451" s="38">
        <v>6466666</v>
      </c>
      <c r="E451" s="89">
        <v>833333.33333333337</v>
      </c>
      <c r="F451" s="38">
        <v>0</v>
      </c>
      <c r="G451" s="48">
        <f t="shared" si="11"/>
        <v>3649999.6666666665</v>
      </c>
      <c r="H451" s="94"/>
    </row>
    <row r="452" spans="1:8" ht="15.5" x14ac:dyDescent="0.35">
      <c r="A452" s="130"/>
      <c r="B452" s="130"/>
      <c r="C452" s="84" t="s">
        <v>409</v>
      </c>
      <c r="D452" s="38">
        <v>5288888</v>
      </c>
      <c r="E452" s="89">
        <v>1075000</v>
      </c>
      <c r="F452" s="38">
        <v>0</v>
      </c>
      <c r="G452" s="48">
        <f t="shared" si="11"/>
        <v>3181944</v>
      </c>
      <c r="H452" s="94"/>
    </row>
    <row r="453" spans="1:8" ht="15.5" x14ac:dyDescent="0.35">
      <c r="A453" s="130"/>
      <c r="B453" s="130"/>
      <c r="C453" s="84" t="s">
        <v>411</v>
      </c>
      <c r="D453" s="38">
        <v>0</v>
      </c>
      <c r="E453" s="89">
        <v>1433333.3333333335</v>
      </c>
      <c r="F453" s="38">
        <v>0</v>
      </c>
      <c r="G453" s="87">
        <f>+E453</f>
        <v>1433333.3333333335</v>
      </c>
      <c r="H453" s="94"/>
    </row>
    <row r="454" spans="1:8" ht="15.5" x14ac:dyDescent="0.35">
      <c r="A454" s="130"/>
      <c r="B454" s="130"/>
      <c r="C454" s="84" t="s">
        <v>429</v>
      </c>
      <c r="D454" s="38">
        <v>1983333</v>
      </c>
      <c r="E454" s="89">
        <v>1120000</v>
      </c>
      <c r="F454" s="38">
        <v>0</v>
      </c>
      <c r="G454" s="48">
        <f t="shared" si="11"/>
        <v>1551666.5</v>
      </c>
      <c r="H454" s="94"/>
    </row>
    <row r="455" spans="1:8" ht="15.5" x14ac:dyDescent="0.35">
      <c r="A455" s="130"/>
      <c r="B455" s="131"/>
      <c r="C455" s="84" t="s">
        <v>430</v>
      </c>
      <c r="D455" s="38">
        <v>2644444</v>
      </c>
      <c r="E455" s="89">
        <v>1433333.3333333335</v>
      </c>
      <c r="F455" s="38">
        <v>0</v>
      </c>
      <c r="G455" s="48">
        <f t="shared" si="11"/>
        <v>2038888.6666666667</v>
      </c>
      <c r="H455" s="94"/>
    </row>
    <row r="456" spans="1:8" ht="15.5" x14ac:dyDescent="0.35">
      <c r="A456" s="130"/>
      <c r="B456" s="132" t="s">
        <v>432</v>
      </c>
      <c r="C456" s="84" t="s">
        <v>427</v>
      </c>
      <c r="D456" s="38">
        <v>3305555</v>
      </c>
      <c r="E456" s="89">
        <v>1041666.6666666667</v>
      </c>
      <c r="F456" s="38">
        <v>0</v>
      </c>
      <c r="G456" s="48">
        <f t="shared" si="11"/>
        <v>2173610.8333333335</v>
      </c>
      <c r="H456" s="94"/>
    </row>
    <row r="457" spans="1:8" ht="15.5" x14ac:dyDescent="0.35">
      <c r="A457" s="130"/>
      <c r="B457" s="130"/>
      <c r="C457" s="84" t="s">
        <v>409</v>
      </c>
      <c r="D457" s="38">
        <v>7377777</v>
      </c>
      <c r="E457" s="89">
        <v>1340000</v>
      </c>
      <c r="F457" s="38">
        <v>0</v>
      </c>
      <c r="G457" s="48">
        <f t="shared" si="11"/>
        <v>4358888.5</v>
      </c>
      <c r="H457" s="94"/>
    </row>
    <row r="458" spans="1:8" ht="15.5" x14ac:dyDescent="0.35">
      <c r="A458" s="130"/>
      <c r="B458" s="130"/>
      <c r="C458" s="84" t="s">
        <v>411</v>
      </c>
      <c r="D458" s="38">
        <v>0</v>
      </c>
      <c r="E458" s="89">
        <v>1800000</v>
      </c>
      <c r="F458" s="38">
        <v>0</v>
      </c>
      <c r="G458" s="87">
        <f>+E458</f>
        <v>1800000</v>
      </c>
      <c r="H458" s="94"/>
    </row>
    <row r="459" spans="1:8" ht="15.5" x14ac:dyDescent="0.35">
      <c r="A459" s="130"/>
      <c r="B459" s="130"/>
      <c r="C459" s="84" t="s">
        <v>429</v>
      </c>
      <c r="D459" s="85">
        <v>2644444</v>
      </c>
      <c r="E459" s="89">
        <v>1683333.3333333335</v>
      </c>
      <c r="F459" s="38">
        <v>0</v>
      </c>
      <c r="G459" s="48">
        <f t="shared" si="11"/>
        <v>2163888.666666667</v>
      </c>
      <c r="H459" s="94"/>
    </row>
    <row r="460" spans="1:8" ht="15.5" x14ac:dyDescent="0.35">
      <c r="A460" s="130"/>
      <c r="B460" s="131"/>
      <c r="C460" s="84" t="s">
        <v>430</v>
      </c>
      <c r="D460" s="88">
        <v>3305555</v>
      </c>
      <c r="E460" s="89">
        <v>1833333.3333333335</v>
      </c>
      <c r="F460" s="38">
        <v>0</v>
      </c>
      <c r="G460" s="48">
        <f t="shared" si="11"/>
        <v>2569444.166666667</v>
      </c>
      <c r="H460" s="94"/>
    </row>
    <row r="461" spans="1:8" ht="15.5" x14ac:dyDescent="0.3">
      <c r="A461" s="151" t="s">
        <v>436</v>
      </c>
      <c r="B461" s="152" t="s">
        <v>434</v>
      </c>
      <c r="C461" s="90" t="s">
        <v>435</v>
      </c>
      <c r="D461" s="91">
        <v>4444444</v>
      </c>
      <c r="E461" s="91">
        <v>3200000</v>
      </c>
      <c r="F461" s="86">
        <v>3522400</v>
      </c>
      <c r="G461" s="87">
        <f t="shared" si="10"/>
        <v>3722281.3333333335</v>
      </c>
      <c r="H461" s="94"/>
    </row>
    <row r="462" spans="1:8" ht="31" x14ac:dyDescent="0.3">
      <c r="A462" s="151"/>
      <c r="B462" s="153"/>
      <c r="C462" s="92" t="s">
        <v>437</v>
      </c>
      <c r="D462" s="91">
        <v>6111111</v>
      </c>
      <c r="E462" s="91">
        <v>4700000</v>
      </c>
      <c r="F462" s="86">
        <v>3986500</v>
      </c>
      <c r="G462" s="87">
        <f t="shared" si="10"/>
        <v>4932537</v>
      </c>
      <c r="H462" s="94"/>
    </row>
    <row r="463" spans="1:8" ht="20" x14ac:dyDescent="0.4">
      <c r="A463" s="164" t="s">
        <v>438</v>
      </c>
      <c r="B463" s="164"/>
      <c r="C463" s="164"/>
      <c r="D463" s="164"/>
      <c r="E463" s="164"/>
      <c r="F463" s="164"/>
      <c r="G463" s="165">
        <f>SUM(G414:G462)</f>
        <v>95763939.733333334</v>
      </c>
      <c r="H463" s="166"/>
    </row>
    <row r="464" spans="1:8" ht="20" x14ac:dyDescent="0.4">
      <c r="A464" s="98"/>
      <c r="B464" s="98"/>
      <c r="C464" s="98"/>
      <c r="D464" s="98"/>
      <c r="E464" s="98"/>
      <c r="F464" s="98"/>
      <c r="G464" s="99"/>
      <c r="H464" s="100"/>
    </row>
    <row r="465" spans="1:8" ht="46.5" x14ac:dyDescent="0.3">
      <c r="A465" s="106" t="s">
        <v>2</v>
      </c>
      <c r="B465" s="107"/>
      <c r="C465" s="108"/>
      <c r="D465" s="109" t="s">
        <v>118</v>
      </c>
      <c r="E465" s="109"/>
      <c r="F465" s="109"/>
      <c r="G465" s="36" t="s">
        <v>460</v>
      </c>
      <c r="H465" s="3" t="s">
        <v>457</v>
      </c>
    </row>
    <row r="466" spans="1:8" ht="15.5" x14ac:dyDescent="0.3">
      <c r="A466" s="104" t="s">
        <v>452</v>
      </c>
      <c r="B466" s="104"/>
      <c r="C466" s="104"/>
      <c r="D466" s="37">
        <v>70982166</v>
      </c>
      <c r="E466" s="37">
        <v>28542444.444444444</v>
      </c>
      <c r="F466" s="37">
        <v>41454728.522595778</v>
      </c>
      <c r="G466" s="59">
        <f>(D466+E466+F466)/3</f>
        <v>46993112.989013411</v>
      </c>
      <c r="H466" s="97"/>
    </row>
    <row r="467" spans="1:8" ht="15.5" x14ac:dyDescent="0.3">
      <c r="A467" s="104" t="s">
        <v>451</v>
      </c>
      <c r="B467" s="104"/>
      <c r="C467" s="104"/>
      <c r="D467" s="37">
        <v>5154788</v>
      </c>
      <c r="E467" s="37">
        <v>2498953</v>
      </c>
      <c r="F467" s="37">
        <v>2087536.0799999998</v>
      </c>
      <c r="G467" s="59">
        <f t="shared" ref="G467:G472" si="12">(D467+E467+F467)/3</f>
        <v>3247092.36</v>
      </c>
      <c r="H467" s="97"/>
    </row>
    <row r="468" spans="1:8" ht="15.5" x14ac:dyDescent="0.3">
      <c r="A468" s="104" t="s">
        <v>453</v>
      </c>
      <c r="B468" s="104"/>
      <c r="C468" s="104"/>
      <c r="D468" s="101">
        <v>69792596</v>
      </c>
      <c r="E468" s="101">
        <v>26812164.777777776</v>
      </c>
      <c r="F468" s="101">
        <v>20576542.279999997</v>
      </c>
      <c r="G468" s="59">
        <f t="shared" si="12"/>
        <v>39060434.352592595</v>
      </c>
      <c r="H468" s="97"/>
    </row>
    <row r="469" spans="1:8" ht="15.5" x14ac:dyDescent="0.3">
      <c r="A469" s="104" t="s">
        <v>454</v>
      </c>
      <c r="B469" s="104"/>
      <c r="C469" s="104"/>
      <c r="D469" s="101">
        <v>282783617</v>
      </c>
      <c r="E469" s="101">
        <v>198915022</v>
      </c>
      <c r="F469" s="101">
        <v>172724739.59999999</v>
      </c>
      <c r="G469" s="59">
        <f t="shared" si="12"/>
        <v>218141126.20000002</v>
      </c>
      <c r="H469" s="97"/>
    </row>
    <row r="470" spans="1:8" ht="15.5" x14ac:dyDescent="0.3">
      <c r="A470" s="104" t="s">
        <v>455</v>
      </c>
      <c r="B470" s="104"/>
      <c r="C470" s="104"/>
      <c r="D470" s="101">
        <v>12940299</v>
      </c>
      <c r="E470" s="101">
        <v>9574800</v>
      </c>
      <c r="F470" s="101">
        <v>7813830.6169435633</v>
      </c>
      <c r="G470" s="59">
        <f t="shared" si="12"/>
        <v>10109643.205647854</v>
      </c>
      <c r="H470" s="97"/>
    </row>
    <row r="471" spans="1:8" ht="15.5" x14ac:dyDescent="0.3">
      <c r="A471" s="104" t="s">
        <v>456</v>
      </c>
      <c r="B471" s="104"/>
      <c r="C471" s="104"/>
      <c r="D471" s="101">
        <v>155135534</v>
      </c>
      <c r="E471" s="101">
        <v>61674666.666666679</v>
      </c>
      <c r="F471" s="101">
        <v>30061399.199999999</v>
      </c>
      <c r="G471" s="59">
        <f t="shared" si="12"/>
        <v>82290533.288888887</v>
      </c>
      <c r="H471" s="97"/>
    </row>
    <row r="472" spans="1:8" ht="15.5" x14ac:dyDescent="0.35">
      <c r="A472" s="105" t="s">
        <v>438</v>
      </c>
      <c r="B472" s="105"/>
      <c r="C472" s="105"/>
      <c r="D472" s="102">
        <f>SUM(D466:D471)</f>
        <v>596789000</v>
      </c>
      <c r="E472" s="102">
        <f>SUM(E466:E471)</f>
        <v>328018050.8888889</v>
      </c>
      <c r="F472" s="102">
        <f>SUM(F466:F471)</f>
        <v>274718776.29953933</v>
      </c>
      <c r="G472" s="103">
        <f t="shared" si="12"/>
        <v>399841942.39614272</v>
      </c>
      <c r="H472" s="97"/>
    </row>
    <row r="473" spans="1:8" ht="20" x14ac:dyDescent="0.4">
      <c r="A473" s="98"/>
      <c r="B473" s="98"/>
      <c r="C473" s="98"/>
      <c r="D473" s="98"/>
      <c r="E473" s="98"/>
      <c r="F473" s="98"/>
      <c r="G473" s="99"/>
      <c r="H473" s="100"/>
    </row>
    <row r="474" spans="1:8" ht="20" hidden="1" x14ac:dyDescent="0.4">
      <c r="A474" s="98"/>
      <c r="B474" s="98"/>
      <c r="C474" s="98"/>
      <c r="D474" s="98"/>
      <c r="E474" s="98"/>
      <c r="F474" s="98"/>
      <c r="G474" s="99"/>
      <c r="H474" s="100"/>
    </row>
    <row r="475" spans="1:8" ht="20" hidden="1" x14ac:dyDescent="0.4">
      <c r="A475" s="98"/>
      <c r="B475" s="98"/>
      <c r="C475" s="98"/>
      <c r="D475" s="98"/>
      <c r="E475" s="98"/>
      <c r="F475" s="98"/>
      <c r="G475" s="99"/>
      <c r="H475" s="100"/>
    </row>
    <row r="476" spans="1:8" ht="20" hidden="1" x14ac:dyDescent="0.4">
      <c r="A476" s="98"/>
      <c r="B476" s="98"/>
      <c r="C476" s="98"/>
      <c r="D476" s="98"/>
      <c r="E476" s="98"/>
      <c r="F476" s="98"/>
      <c r="G476" s="99"/>
      <c r="H476" s="100"/>
    </row>
    <row r="477" spans="1:8" ht="28" hidden="1" customHeight="1" x14ac:dyDescent="0.3">
      <c r="A477"/>
      <c r="B477"/>
    </row>
    <row r="478" spans="1:8" ht="236.5" customHeight="1" x14ac:dyDescent="0.3">
      <c r="A478" s="167" t="s">
        <v>462</v>
      </c>
      <c r="B478" s="168"/>
      <c r="C478" s="168"/>
      <c r="D478" s="168"/>
      <c r="E478" s="168"/>
      <c r="F478" s="168"/>
      <c r="G478" s="168"/>
      <c r="H478" s="168"/>
    </row>
    <row r="479" spans="1:8" ht="16.5" customHeight="1" x14ac:dyDescent="0.3">
      <c r="A479"/>
      <c r="B479"/>
    </row>
    <row r="480" spans="1:8" x14ac:dyDescent="0.3">
      <c r="A480"/>
      <c r="B480"/>
    </row>
  </sheetData>
  <sheetProtection algorithmName="SHA-512" hashValue="dY6ZmBefeZgR03m7eKFvDtnYtSv86EJK6wB024XYE7zYFrwU+byv67TEdzdHC8b0b/e5anklD4C3+WQhrP2bkg==" saltValue="rYMBPUPOzVrnpNQf6ZgWoQ==" spinCount="100000" sheet="1" formatRows="0" insertHyperlinks="0" sort="0" autoFilter="0" pivotTables="0"/>
  <mergeCells count="207">
    <mergeCell ref="A60:A63"/>
    <mergeCell ref="B60:B63"/>
    <mergeCell ref="A64:A75"/>
    <mergeCell ref="B64:B67"/>
    <mergeCell ref="B68:B71"/>
    <mergeCell ref="B72:B75"/>
    <mergeCell ref="B15:B16"/>
    <mergeCell ref="A51:A53"/>
    <mergeCell ref="B51:B53"/>
    <mergeCell ref="A54:A56"/>
    <mergeCell ref="B54:B56"/>
    <mergeCell ref="A57:A59"/>
    <mergeCell ref="B57:B59"/>
    <mergeCell ref="A40:A41"/>
    <mergeCell ref="B40:B41"/>
    <mergeCell ref="A43:A44"/>
    <mergeCell ref="B43:B44"/>
    <mergeCell ref="B121:B124"/>
    <mergeCell ref="B125:B128"/>
    <mergeCell ref="B129:B132"/>
    <mergeCell ref="B133:B136"/>
    <mergeCell ref="A109:A111"/>
    <mergeCell ref="B109:B111"/>
    <mergeCell ref="A112:A114"/>
    <mergeCell ref="B112:B114"/>
    <mergeCell ref="A83:A86"/>
    <mergeCell ref="B83:B86"/>
    <mergeCell ref="A87:A90"/>
    <mergeCell ref="B87:B90"/>
    <mergeCell ref="A257:A269"/>
    <mergeCell ref="B257:B269"/>
    <mergeCell ref="A270:A273"/>
    <mergeCell ref="A279:A281"/>
    <mergeCell ref="A284:A288"/>
    <mergeCell ref="B284:B288"/>
    <mergeCell ref="A241:A242"/>
    <mergeCell ref="A248:A249"/>
    <mergeCell ref="B248:B249"/>
    <mergeCell ref="A250:A256"/>
    <mergeCell ref="B251:B255"/>
    <mergeCell ref="B332:B335"/>
    <mergeCell ref="A353:A355"/>
    <mergeCell ref="B353:B355"/>
    <mergeCell ref="A347:F347"/>
    <mergeCell ref="A289:A294"/>
    <mergeCell ref="A295:A298"/>
    <mergeCell ref="B295:B298"/>
    <mergeCell ref="A312:A313"/>
    <mergeCell ref="A320:A324"/>
    <mergeCell ref="B320:B324"/>
    <mergeCell ref="A419:A420"/>
    <mergeCell ref="B419:B420"/>
    <mergeCell ref="A421:A428"/>
    <mergeCell ref="B421:B424"/>
    <mergeCell ref="B425:B428"/>
    <mergeCell ref="A431:A445"/>
    <mergeCell ref="B431:B435"/>
    <mergeCell ref="B436:B440"/>
    <mergeCell ref="B441:B445"/>
    <mergeCell ref="B11:B12"/>
    <mergeCell ref="B13:B14"/>
    <mergeCell ref="A15:A16"/>
    <mergeCell ref="A407:A409"/>
    <mergeCell ref="B407:B409"/>
    <mergeCell ref="A414:A415"/>
    <mergeCell ref="A417:A418"/>
    <mergeCell ref="B417:B418"/>
    <mergeCell ref="D50:F50"/>
    <mergeCell ref="A115:F115"/>
    <mergeCell ref="D118:F118"/>
    <mergeCell ref="A100:A102"/>
    <mergeCell ref="B100:B102"/>
    <mergeCell ref="A103:A105"/>
    <mergeCell ref="B103:B105"/>
    <mergeCell ref="A106:A108"/>
    <mergeCell ref="A356:A358"/>
    <mergeCell ref="B356:B358"/>
    <mergeCell ref="A359:A361"/>
    <mergeCell ref="B359:B361"/>
    <mergeCell ref="A362:A364"/>
    <mergeCell ref="B362:B364"/>
    <mergeCell ref="A325:A331"/>
    <mergeCell ref="A332:A335"/>
    <mergeCell ref="A91:A93"/>
    <mergeCell ref="B91:B93"/>
    <mergeCell ref="A94:A96"/>
    <mergeCell ref="B94:B96"/>
    <mergeCell ref="A97:A99"/>
    <mergeCell ref="B97:B99"/>
    <mergeCell ref="A78:A80"/>
    <mergeCell ref="B78:B80"/>
    <mergeCell ref="D5:F5"/>
    <mergeCell ref="A47:F47"/>
    <mergeCell ref="A32:A35"/>
    <mergeCell ref="B32:B33"/>
    <mergeCell ref="B34:B35"/>
    <mergeCell ref="A36:A37"/>
    <mergeCell ref="B36:B37"/>
    <mergeCell ref="A38:A39"/>
    <mergeCell ref="B38:B39"/>
    <mergeCell ref="A17:A18"/>
    <mergeCell ref="B17:B18"/>
    <mergeCell ref="A19:A20"/>
    <mergeCell ref="B19:B20"/>
    <mergeCell ref="A22:A23"/>
    <mergeCell ref="B22:B23"/>
    <mergeCell ref="A11:A14"/>
    <mergeCell ref="A171:A172"/>
    <mergeCell ref="A174:A176"/>
    <mergeCell ref="A185:A186"/>
    <mergeCell ref="B185:B186"/>
    <mergeCell ref="A189:A192"/>
    <mergeCell ref="B189:B190"/>
    <mergeCell ref="B191:B192"/>
    <mergeCell ref="A148:A153"/>
    <mergeCell ref="B106:B108"/>
    <mergeCell ref="B148:B150"/>
    <mergeCell ref="B151:B153"/>
    <mergeCell ref="A154:A155"/>
    <mergeCell ref="B154:B155"/>
    <mergeCell ref="A162:A163"/>
    <mergeCell ref="A137:A138"/>
    <mergeCell ref="B137:B138"/>
    <mergeCell ref="A141:A144"/>
    <mergeCell ref="B141:B142"/>
    <mergeCell ref="B143:B144"/>
    <mergeCell ref="A145:A147"/>
    <mergeCell ref="B145:B147"/>
    <mergeCell ref="A119:A120"/>
    <mergeCell ref="B119:B120"/>
    <mergeCell ref="A121:A136"/>
    <mergeCell ref="A235:F235"/>
    <mergeCell ref="D238:F238"/>
    <mergeCell ref="A193:A195"/>
    <mergeCell ref="B193:B195"/>
    <mergeCell ref="A196:A201"/>
    <mergeCell ref="B196:B198"/>
    <mergeCell ref="B199:B201"/>
    <mergeCell ref="A202:A203"/>
    <mergeCell ref="B202:B203"/>
    <mergeCell ref="A210:A211"/>
    <mergeCell ref="A219:A220"/>
    <mergeCell ref="A222:A224"/>
    <mergeCell ref="A226:A227"/>
    <mergeCell ref="B226:B227"/>
    <mergeCell ref="A463:F463"/>
    <mergeCell ref="A374:A376"/>
    <mergeCell ref="B374:B376"/>
    <mergeCell ref="A383:A385"/>
    <mergeCell ref="B383:B385"/>
    <mergeCell ref="D350:F350"/>
    <mergeCell ref="A410:F410"/>
    <mergeCell ref="D413:F413"/>
    <mergeCell ref="A392:A394"/>
    <mergeCell ref="B392:B394"/>
    <mergeCell ref="A401:A403"/>
    <mergeCell ref="B401:B403"/>
    <mergeCell ref="A404:A406"/>
    <mergeCell ref="B404:B406"/>
    <mergeCell ref="A398:A400"/>
    <mergeCell ref="B398:B400"/>
    <mergeCell ref="A365:A367"/>
    <mergeCell ref="B365:B367"/>
    <mergeCell ref="A446:A460"/>
    <mergeCell ref="B446:B450"/>
    <mergeCell ref="B451:B455"/>
    <mergeCell ref="B456:B460"/>
    <mergeCell ref="A461:A462"/>
    <mergeCell ref="B461:B462"/>
    <mergeCell ref="A386:A388"/>
    <mergeCell ref="B386:B388"/>
    <mergeCell ref="A389:A391"/>
    <mergeCell ref="B389:B391"/>
    <mergeCell ref="A395:A397"/>
    <mergeCell ref="B395:B397"/>
    <mergeCell ref="A368:A370"/>
    <mergeCell ref="B368:B370"/>
    <mergeCell ref="A371:A373"/>
    <mergeCell ref="B371:B373"/>
    <mergeCell ref="A377:A379"/>
    <mergeCell ref="B377:B379"/>
    <mergeCell ref="A380:A382"/>
    <mergeCell ref="B380:B382"/>
    <mergeCell ref="A471:C471"/>
    <mergeCell ref="A472:C472"/>
    <mergeCell ref="A465:C465"/>
    <mergeCell ref="D465:F465"/>
    <mergeCell ref="A2:H2"/>
    <mergeCell ref="A1:H1"/>
    <mergeCell ref="A4:H4"/>
    <mergeCell ref="A3:H3"/>
    <mergeCell ref="A478:H478"/>
    <mergeCell ref="A48:H48"/>
    <mergeCell ref="A49:H49"/>
    <mergeCell ref="A116:H116"/>
    <mergeCell ref="A117:H117"/>
    <mergeCell ref="A236:H236"/>
    <mergeCell ref="A237:H237"/>
    <mergeCell ref="A348:H348"/>
    <mergeCell ref="A349:H349"/>
    <mergeCell ref="A411:H411"/>
    <mergeCell ref="A412:H412"/>
    <mergeCell ref="A466:C466"/>
    <mergeCell ref="A467:C467"/>
    <mergeCell ref="A468:C468"/>
    <mergeCell ref="A469:C469"/>
    <mergeCell ref="A470:C47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4B2EB0C2016D442B6991B411B2CE536" ma:contentTypeVersion="13" ma:contentTypeDescription="Crear nuevo documento." ma:contentTypeScope="" ma:versionID="136b5e8d712c4297d1a1fc77461a4aed">
  <xsd:schema xmlns:xsd="http://www.w3.org/2001/XMLSchema" xmlns:xs="http://www.w3.org/2001/XMLSchema" xmlns:p="http://schemas.microsoft.com/office/2006/metadata/properties" xmlns:ns2="91cb6000-5d89-404a-9c3b-09178ee9d163" xmlns:ns3="85f11f97-946b-4024-8a5e-581e422055e3" targetNamespace="http://schemas.microsoft.com/office/2006/metadata/properties" ma:root="true" ma:fieldsID="8b7dc4b7edca24856b466749ed80ba34" ns2:_="" ns3:_="">
    <xsd:import namespace="91cb6000-5d89-404a-9c3b-09178ee9d163"/>
    <xsd:import namespace="85f11f97-946b-4024-8a5e-581e422055e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cb6000-5d89-404a-9c3b-09178ee9d1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db93b173-bc4a-45ba-89bd-e1627671f75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f11f97-946b-4024-8a5e-581e422055e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885674e-9ad7-47d7-b1cc-b2caa07fef47}" ma:internalName="TaxCatchAll" ma:showField="CatchAllData" ma:web="85f11f97-946b-4024-8a5e-581e422055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1cb6000-5d89-404a-9c3b-09178ee9d163">
      <Terms xmlns="http://schemas.microsoft.com/office/infopath/2007/PartnerControls"/>
    </lcf76f155ced4ddcb4097134ff3c332f>
    <TaxCatchAll xmlns="85f11f97-946b-4024-8a5e-581e422055e3" xsi:nil="true"/>
  </documentManagement>
</p:properties>
</file>

<file path=customXml/itemProps1.xml><?xml version="1.0" encoding="utf-8"?>
<ds:datastoreItem xmlns:ds="http://schemas.openxmlformats.org/officeDocument/2006/customXml" ds:itemID="{A717D401-1492-4BA2-B9BF-63474FF9311D}">
  <ds:schemaRefs>
    <ds:schemaRef ds:uri="http://schemas.microsoft.com/sharepoint/v3/contenttype/forms"/>
  </ds:schemaRefs>
</ds:datastoreItem>
</file>

<file path=customXml/itemProps2.xml><?xml version="1.0" encoding="utf-8"?>
<ds:datastoreItem xmlns:ds="http://schemas.openxmlformats.org/officeDocument/2006/customXml" ds:itemID="{7731AF19-90A6-41E2-83F2-33F626327F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cb6000-5d89-404a-9c3b-09178ee9d163"/>
    <ds:schemaRef ds:uri="85f11f97-946b-4024-8a5e-581e422055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585AB0-167F-4DB2-8B62-495F1204B8F6}">
  <ds:schemaRefs>
    <ds:schemaRef ds:uri="http://schemas.microsoft.com/office/2006/metadata/properties"/>
    <ds:schemaRef ds:uri="http://schemas.microsoft.com/office/infopath/2007/PartnerControls"/>
    <ds:schemaRef ds:uri="91cb6000-5d89-404a-9c3b-09178ee9d163"/>
    <ds:schemaRef ds:uri="85f11f97-946b-4024-8a5e-581e422055e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BTL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Bibiana Diaz Angel</dc:creator>
  <cp:keywords/>
  <dc:description/>
  <cp:lastModifiedBy>Carol  Bedoya Osorno</cp:lastModifiedBy>
  <cp:revision/>
  <dcterms:created xsi:type="dcterms:W3CDTF">2013-01-23T18:32:41Z</dcterms:created>
  <dcterms:modified xsi:type="dcterms:W3CDTF">2025-02-27T14:54:58Z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0x010100E4B2EB0C2016D442B6991B411B2CE536</vt:lpwstr>
  </property>
  <property fmtid="{D5CDD505-2E9C-101B-9397-08002B2CF9AE}" pid="3" name="MediaServiceImageTags">
    <vt:lpwstr/>
  </property>
</Properties>
</file>