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tanmedellin-my.sharepoint.com/personal/c_bedoya_rutanmedellin_org/Documents/CONTRACTUAL RUTA N/INFRAESTRUCTURA TI/RENTING Y COMPRA COMPUTADORES/PUBLICAR/"/>
    </mc:Choice>
  </mc:AlternateContent>
  <xr:revisionPtr revIDLastSave="18" documentId="8_{8896F332-262A-412E-994E-11D42F3ECE52}" xr6:coauthVersionLast="47" xr6:coauthVersionMax="47" xr10:uidLastSave="{4721671C-288B-4904-8FFF-F5560AE6F102}"/>
  <bookViews>
    <workbookView xWindow="-110" yWindow="-110" windowWidth="19420" windowHeight="10420" xr2:uid="{44D529A4-CA37-4AB5-BAF4-4D496A3FB038}"/>
  </bookViews>
  <sheets>
    <sheet name="GRUPO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E12" i="1"/>
  <c r="F12" i="1" s="1"/>
  <c r="G12" i="1" s="1"/>
  <c r="H12" i="1" s="1"/>
  <c r="E11" i="1"/>
  <c r="F11" i="1" s="1"/>
  <c r="G11" i="1" s="1"/>
  <c r="H11" i="1" s="1"/>
  <c r="E10" i="1"/>
  <c r="F10" i="1" s="1"/>
  <c r="G10" i="1" s="1"/>
  <c r="H10" i="1" s="1"/>
  <c r="E9" i="1"/>
  <c r="F9" i="1" s="1"/>
  <c r="G9" i="1" s="1"/>
  <c r="H9" i="1" s="1"/>
  <c r="E8" i="1"/>
  <c r="F8" i="1" s="1"/>
  <c r="G8" i="1" s="1"/>
  <c r="H8" i="1" s="1"/>
  <c r="E7" i="1"/>
  <c r="F7" i="1" s="1"/>
  <c r="G7" i="1" s="1"/>
  <c r="H7" i="1" s="1"/>
  <c r="E6" i="1"/>
  <c r="F6" i="1" s="1"/>
  <c r="G6" i="1" s="1"/>
  <c r="H6" i="1" s="1"/>
  <c r="F5" i="1"/>
  <c r="G5" i="1" s="1"/>
  <c r="G13" i="1" l="1"/>
  <c r="H5" i="1"/>
  <c r="H13" i="1" s="1"/>
</calcChain>
</file>

<file path=xl/sharedStrings.xml><?xml version="1.0" encoding="utf-8"?>
<sst xmlns="http://schemas.openxmlformats.org/spreadsheetml/2006/main" count="34" uniqueCount="33">
  <si>
    <t>Cantidad</t>
  </si>
  <si>
    <t>Descripción / Nombre</t>
  </si>
  <si>
    <t>Detalle</t>
  </si>
  <si>
    <t>Valor unitario mensual antes de IVA</t>
  </si>
  <si>
    <t>IVA</t>
  </si>
  <si>
    <t>Valor unitario mensual IVA incluido</t>
  </si>
  <si>
    <t>Valor total mensual IVA incluido</t>
  </si>
  <si>
    <t>Valor total 24 meses IVA incluido</t>
  </si>
  <si>
    <t>Valor unitario TECHO mensual antes de IVA</t>
  </si>
  <si>
    <t>TECHO IVA</t>
  </si>
  <si>
    <t>Valor unitario TECHO mensual IVA incluido</t>
  </si>
  <si>
    <t>Valor total TECHO mensual IVA incluido</t>
  </si>
  <si>
    <t>Valor TECHO 24 meses IVA incluido</t>
  </si>
  <si>
    <t>Computador</t>
  </si>
  <si>
    <t xml:space="preserve">Portátil con procesador, Intel® Core™ Ultra 7 165U vPro® Processor (E-cores up to 3.80 GHz P-cores up to 4.90 GHz), 16 GB DDR5-5600MHz (SODIMM), 512 GB SSD M.2 2242 PCIe Gen4 TLC Opal, Integrated Graphics, Windows 11 Pro 64, de 14" a 15" WUXGA (1920 x 1200), IPS, Anti-Glare, Non-Touch, 45%NTSC, 300 nits, 60Hz, 1080P FHD RGB with Microphone, y Parlantes, Salida HDMI. </t>
  </si>
  <si>
    <t>Diandema</t>
  </si>
  <si>
    <t>Diadema Supra aural (cubren las orejas), diadema con micrófono boom, USB-A Certificado Microsoft TEAMS, cancelación de ruido pasiva, control de llamada audio HA de calidad sinterico, diseño acolchado, Inalámbricas.</t>
  </si>
  <si>
    <t>Morral</t>
  </si>
  <si>
    <t xml:space="preserve">Morrales 23 litros aproximadamente, para equipos de cómputo de 16" </t>
  </si>
  <si>
    <t>Monitor</t>
  </si>
  <si>
    <t>Monitor/Pantalla IPS Full HD de 24 o 25 pulgadas entradas HDMI y DisplayPort 3, no Touch. Deben ser HDMI que permitan conexión con los equipos del proceso.</t>
  </si>
  <si>
    <t>Combo mouse y teclado</t>
  </si>
  <si>
    <t xml:space="preserve">Conjunto de periféricos que incluye un teclado y un mouse, deben funcionar sin cables, utilizando tecnología de comunicación inalámbrica, por lo regular estos dispositivos ofrecen mayor libertad de movimiento y un espacio de trabajo más ordenado al eliminar la necesidad de cables. </t>
  </si>
  <si>
    <t>Base</t>
  </si>
  <si>
    <t>Una base para portátil es un accesorio diseñado para sostener y elevar una laptop, mejorando su ergonomía y, en algunos casos, su rendimiento. Aunque a veces se confunden con los Docking stations, las bases para portátiles suelen tener una funcionalidad más simple y se enfocan en proporcionar comodidad y mejorar la experiencia del usuario al usar la laptop</t>
  </si>
  <si>
    <t>Docking</t>
  </si>
  <si>
    <t>Docking dispositivo que permite conectar fácilmente una laptop o dispositivo portátil a varios periféricos y accesorios al mismo tiempo. Funciona como una especie de "puerto de expansión" que amplía las capacidades de conectividad de la laptop, permitiendo que se conecte rápidamente a monitores externos, teclados, ratones, redes Ethernet, unidades de almacenamiento, impresoras y otros dispositivos, utilizando un solo cable de conexión</t>
  </si>
  <si>
    <t>Totales</t>
  </si>
  <si>
    <t>Total TECHO</t>
  </si>
  <si>
    <t xml:space="preserve">
[Ciudad y Fecha]
Señores 
CORPORACIÓN RUTA N MEDELLÍN
Proceso de Contratación [Insertar información] 
Respetados Señores:
El suscrito [xxxx xxxx xxxxx], identificado con documento de Identidad N° [xxxxxxx], expedido en [xxxxxx]; domiciliado en la ciudad de [xxxxxx], en representación de la empresa xxxx con NIT XXX de acuerdo con los Términos de Referencia de [relacionar el número de la CP], me permito presentar la oferta económica así:</t>
  </si>
  <si>
    <t xml:space="preserve">*No exceder el valor del presupuesto oficial
Así mismo, manifiesto que acepto que estarán a mi cargo todos los impuestos, tasas y contribuciones establecidos por las diferentes autoridades nacionales, departamentales o municipales y dentro de estos mismos niveles territoriales, los impuestos, tasas y contribuciones establecidos por las diferentes autoridades, así como los gastos administrativos y pagos a terceros.
Atentamente,
________________ [Firma]
________________[Nombre del representante legal o persona natural, según corresponda]
_________________ [Identificación de la persona]
_________________ [Nombre del proponente persona jurídica o plural]
_________________ [Identificación del proponente persona jurídica]
Serán de exclusiva responsabilidad del proponente los errores u omisiones en que incurra al indicar el valor de su propuesta, debiendo asumir los mayores costos y/o pérdidas que se deriven de dichos errores u omisiones, sin que por esta razón haya lugar a alegar ruptura del equilibrio contractual. </t>
  </si>
  <si>
    <t>ANEXO 11  –  PROPUESTA ECONÓMICA GRUPO 2</t>
  </si>
  <si>
    <t xml:space="preserve">Portátil con procesador Intel® Core™ Ultra 9 185H vPro® Processor (E-cores up to 3.80 GHz P-cores up to 5.10 GHz), 16 GB DDR5-5600MHz (SODIMM), 512 GB SSD M.2 2280 PCIe, Chip de video (con VRAM de 8Gb  o superior), Windows 11 Pro-64 y de 14" a 16" , Non-Touch, 300 nits, 60Hz, 5MP RGB with Dual Microphone, y Parlantes Integrados Puerto RJ45, Salida HDMI.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</si>
</sst>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&quot;$&quot;\ * #,##0.0_-;\-&quot;$&quot;\ * #,##0.0_-;_-&quot;$&quot;\ 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0486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5" xfId="1" applyNumberFormat="1" applyFont="1" applyBorder="1" applyAlignment="1" applyProtection="1">
      <alignment vertical="center"/>
      <protection locked="0"/>
    </xf>
    <xf numFmtId="164" fontId="0" fillId="0" borderId="6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</xf>
    <xf numFmtId="165" fontId="0" fillId="0" borderId="5" xfId="1" applyNumberFormat="1" applyFont="1" applyBorder="1" applyAlignment="1" applyProtection="1">
      <alignment vertical="center"/>
    </xf>
    <xf numFmtId="164" fontId="0" fillId="0" borderId="6" xfId="1" applyNumberFormat="1" applyFont="1" applyBorder="1" applyAlignment="1" applyProtection="1">
      <alignment vertical="center"/>
    </xf>
    <xf numFmtId="164" fontId="0" fillId="0" borderId="8" xfId="1" applyNumberFormat="1" applyFont="1" applyBorder="1" applyAlignment="1" applyProtection="1">
      <alignment vertical="center"/>
      <protection locked="0"/>
    </xf>
    <xf numFmtId="164" fontId="0" fillId="0" borderId="9" xfId="1" applyNumberFormat="1" applyFont="1" applyBorder="1" applyAlignment="1" applyProtection="1">
      <alignment vertical="center"/>
      <protection locked="0"/>
    </xf>
    <xf numFmtId="165" fontId="0" fillId="0" borderId="7" xfId="1" applyNumberFormat="1" applyFont="1" applyBorder="1" applyAlignment="1" applyProtection="1">
      <alignment vertical="center"/>
    </xf>
    <xf numFmtId="165" fontId="0" fillId="0" borderId="8" xfId="1" applyNumberFormat="1" applyFont="1" applyBorder="1" applyAlignment="1" applyProtection="1">
      <alignment vertical="center"/>
    </xf>
    <xf numFmtId="164" fontId="0" fillId="0" borderId="9" xfId="1" applyNumberFormat="1" applyFont="1" applyBorder="1" applyAlignment="1" applyProtection="1">
      <alignment vertical="center"/>
    </xf>
    <xf numFmtId="164" fontId="2" fillId="0" borderId="11" xfId="0" applyNumberFormat="1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14" xfId="0" applyNumberFormat="1" applyFont="1" applyBorder="1" applyAlignment="1" applyProtection="1">
      <alignment horizontal="center" vertical="center"/>
    </xf>
    <xf numFmtId="164" fontId="2" fillId="0" borderId="11" xfId="0" applyNumberFormat="1" applyFont="1" applyBorder="1" applyProtection="1"/>
    <xf numFmtId="164" fontId="2" fillId="0" borderId="12" xfId="0" applyNumberFormat="1" applyFont="1" applyBorder="1" applyProtection="1"/>
    <xf numFmtId="0" fontId="3" fillId="2" borderId="2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wrapText="1"/>
    </xf>
    <xf numFmtId="0" fontId="0" fillId="0" borderId="5" xfId="0" applyBorder="1" applyAlignment="1" applyProtection="1">
      <alignment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B5AA2-FE3B-47F7-9327-91C0049A0952}">
  <dimension ref="A2:M16"/>
  <sheetViews>
    <sheetView tabSelected="1" topLeftCell="A4" zoomScale="80" zoomScaleNormal="80" workbookViewId="0">
      <selection activeCell="A4" sqref="A4:C12"/>
    </sheetView>
  </sheetViews>
  <sheetFormatPr baseColWidth="10" defaultRowHeight="14.5" x14ac:dyDescent="0.35"/>
  <cols>
    <col min="1" max="1" width="11" style="15" bestFit="1" customWidth="1"/>
    <col min="2" max="2" width="12.36328125" style="15" customWidth="1"/>
    <col min="3" max="3" width="41.36328125" style="15" customWidth="1"/>
    <col min="4" max="8" width="11" style="15" bestFit="1" customWidth="1"/>
    <col min="9" max="11" width="12.453125" style="15" bestFit="1" customWidth="1"/>
    <col min="12" max="12" width="15.1796875" style="15" bestFit="1" customWidth="1"/>
    <col min="13" max="13" width="14.6328125" style="15" bestFit="1" customWidth="1"/>
    <col min="14" max="16384" width="10.90625" style="15"/>
  </cols>
  <sheetData>
    <row r="2" spans="1:13" x14ac:dyDescent="0.3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69.5" customHeight="1" thickBot="1" x14ac:dyDescent="0.4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58" x14ac:dyDescent="0.35">
      <c r="A4" s="22" t="s">
        <v>0</v>
      </c>
      <c r="B4" s="29" t="s">
        <v>1</v>
      </c>
      <c r="C4" s="2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4" t="s">
        <v>7</v>
      </c>
      <c r="I4" s="22" t="s">
        <v>8</v>
      </c>
      <c r="J4" s="23" t="s">
        <v>9</v>
      </c>
      <c r="K4" s="23" t="s">
        <v>10</v>
      </c>
      <c r="L4" s="23" t="s">
        <v>11</v>
      </c>
      <c r="M4" s="24" t="s">
        <v>12</v>
      </c>
    </row>
    <row r="5" spans="1:13" ht="116" x14ac:dyDescent="0.35">
      <c r="A5" s="30">
        <v>5</v>
      </c>
      <c r="B5" s="31" t="s">
        <v>13</v>
      </c>
      <c r="C5" s="32" t="s">
        <v>32</v>
      </c>
      <c r="D5" s="1">
        <v>0</v>
      </c>
      <c r="E5" s="1">
        <v>0</v>
      </c>
      <c r="F5" s="1">
        <f>+D5+E5</f>
        <v>0</v>
      </c>
      <c r="G5" s="1">
        <f>+F5*A5</f>
        <v>0</v>
      </c>
      <c r="H5" s="2">
        <f>+G5*24</f>
        <v>0</v>
      </c>
      <c r="I5" s="3">
        <v>790867.2969187675</v>
      </c>
      <c r="J5" s="4">
        <v>150264.78641456584</v>
      </c>
      <c r="K5" s="4">
        <v>941132.08333333337</v>
      </c>
      <c r="L5" s="4">
        <v>4705660.416666667</v>
      </c>
      <c r="M5" s="5">
        <v>112935850</v>
      </c>
    </row>
    <row r="6" spans="1:13" ht="116" x14ac:dyDescent="0.35">
      <c r="A6" s="30">
        <v>42</v>
      </c>
      <c r="B6" s="31" t="s">
        <v>13</v>
      </c>
      <c r="C6" s="32" t="s">
        <v>14</v>
      </c>
      <c r="D6" s="1">
        <v>0</v>
      </c>
      <c r="E6" s="1">
        <f>+D6*A6</f>
        <v>0</v>
      </c>
      <c r="F6" s="1">
        <f t="shared" ref="F6:F12" si="0">+D6+E6</f>
        <v>0</v>
      </c>
      <c r="G6" s="1">
        <f t="shared" ref="G6:G12" si="1">+F6*A6</f>
        <v>0</v>
      </c>
      <c r="H6" s="2">
        <f t="shared" ref="H6:H12" si="2">+G6*24</f>
        <v>0</v>
      </c>
      <c r="I6" s="3">
        <v>385326.28551420569</v>
      </c>
      <c r="J6" s="4">
        <v>73211.994247699084</v>
      </c>
      <c r="K6" s="4">
        <v>458538.27976190479</v>
      </c>
      <c r="L6" s="4">
        <v>19258607.75</v>
      </c>
      <c r="M6" s="5">
        <v>462206586</v>
      </c>
    </row>
    <row r="7" spans="1:13" ht="72.5" x14ac:dyDescent="0.35">
      <c r="A7" s="30">
        <v>66</v>
      </c>
      <c r="B7" s="31" t="s">
        <v>15</v>
      </c>
      <c r="C7" s="32" t="s">
        <v>16</v>
      </c>
      <c r="D7" s="1">
        <v>0</v>
      </c>
      <c r="E7" s="1">
        <f t="shared" ref="E7:E12" si="3">+D7*A7</f>
        <v>0</v>
      </c>
      <c r="F7" s="1">
        <f t="shared" si="0"/>
        <v>0</v>
      </c>
      <c r="G7" s="1">
        <f t="shared" si="1"/>
        <v>0</v>
      </c>
      <c r="H7" s="2">
        <f t="shared" si="2"/>
        <v>0</v>
      </c>
      <c r="I7" s="3">
        <v>25223.791486291488</v>
      </c>
      <c r="J7" s="4">
        <v>4792.5203823953825</v>
      </c>
      <c r="K7" s="4">
        <v>30016.311868686869</v>
      </c>
      <c r="L7" s="4">
        <v>1981076.5833333335</v>
      </c>
      <c r="M7" s="5">
        <v>47545838</v>
      </c>
    </row>
    <row r="8" spans="1:13" ht="29" x14ac:dyDescent="0.35">
      <c r="A8" s="30">
        <v>47</v>
      </c>
      <c r="B8" s="31" t="s">
        <v>17</v>
      </c>
      <c r="C8" s="33" t="s">
        <v>18</v>
      </c>
      <c r="D8" s="1">
        <v>0</v>
      </c>
      <c r="E8" s="1">
        <f t="shared" si="3"/>
        <v>0</v>
      </c>
      <c r="F8" s="1">
        <f t="shared" si="0"/>
        <v>0</v>
      </c>
      <c r="G8" s="1">
        <f t="shared" si="1"/>
        <v>0</v>
      </c>
      <c r="H8" s="2">
        <f t="shared" si="2"/>
        <v>0</v>
      </c>
      <c r="I8" s="3">
        <v>4363.3328863460274</v>
      </c>
      <c r="J8" s="4">
        <v>829.03324840574521</v>
      </c>
      <c r="K8" s="4">
        <v>5192.3661347517727</v>
      </c>
      <c r="L8" s="4">
        <v>244041.20833333331</v>
      </c>
      <c r="M8" s="5">
        <v>5856989</v>
      </c>
    </row>
    <row r="9" spans="1:13" ht="58" x14ac:dyDescent="0.35">
      <c r="A9" s="30">
        <v>45</v>
      </c>
      <c r="B9" s="31" t="s">
        <v>19</v>
      </c>
      <c r="C9" s="32" t="s">
        <v>20</v>
      </c>
      <c r="D9" s="1">
        <v>0</v>
      </c>
      <c r="E9" s="1">
        <f t="shared" si="3"/>
        <v>0</v>
      </c>
      <c r="F9" s="1">
        <f t="shared" si="0"/>
        <v>0</v>
      </c>
      <c r="G9" s="1">
        <f t="shared" si="1"/>
        <v>0</v>
      </c>
      <c r="H9" s="2">
        <f t="shared" si="2"/>
        <v>0</v>
      </c>
      <c r="I9" s="3">
        <v>21125.325241207593</v>
      </c>
      <c r="J9" s="4">
        <v>4013.8117958294429</v>
      </c>
      <c r="K9" s="4">
        <v>25139.137037037035</v>
      </c>
      <c r="L9" s="4">
        <v>1131261.1666666665</v>
      </c>
      <c r="M9" s="5">
        <v>27150268</v>
      </c>
    </row>
    <row r="10" spans="1:13" ht="87" x14ac:dyDescent="0.35">
      <c r="A10" s="30">
        <v>47</v>
      </c>
      <c r="B10" s="31" t="s">
        <v>21</v>
      </c>
      <c r="C10" s="32" t="s">
        <v>22</v>
      </c>
      <c r="D10" s="1">
        <v>0</v>
      </c>
      <c r="E10" s="1">
        <f t="shared" si="3"/>
        <v>0</v>
      </c>
      <c r="F10" s="1">
        <f t="shared" si="0"/>
        <v>0</v>
      </c>
      <c r="G10" s="1">
        <f t="shared" si="1"/>
        <v>0</v>
      </c>
      <c r="H10" s="2">
        <f t="shared" si="2"/>
        <v>0</v>
      </c>
      <c r="I10" s="3">
        <v>4367.4041957208419</v>
      </c>
      <c r="J10" s="4">
        <v>829.80679718696001</v>
      </c>
      <c r="K10" s="4">
        <v>5197.2109929078015</v>
      </c>
      <c r="L10" s="4">
        <v>244268.91666666666</v>
      </c>
      <c r="M10" s="5">
        <v>5862454</v>
      </c>
    </row>
    <row r="11" spans="1:13" ht="116" x14ac:dyDescent="0.35">
      <c r="A11" s="30">
        <v>66</v>
      </c>
      <c r="B11" s="31" t="s">
        <v>23</v>
      </c>
      <c r="C11" s="32" t="s">
        <v>24</v>
      </c>
      <c r="D11" s="1">
        <v>0</v>
      </c>
      <c r="E11" s="1">
        <f t="shared" si="3"/>
        <v>0</v>
      </c>
      <c r="F11" s="1">
        <f t="shared" si="0"/>
        <v>0</v>
      </c>
      <c r="G11" s="1">
        <f t="shared" si="1"/>
        <v>0</v>
      </c>
      <c r="H11" s="2">
        <f t="shared" si="2"/>
        <v>0</v>
      </c>
      <c r="I11" s="3">
        <v>2106.416581784229</v>
      </c>
      <c r="J11" s="4">
        <v>400.21915053900352</v>
      </c>
      <c r="K11" s="4">
        <v>2506.6357323232323</v>
      </c>
      <c r="L11" s="4">
        <v>165437.95833333334</v>
      </c>
      <c r="M11" s="5">
        <v>3970511</v>
      </c>
    </row>
    <row r="12" spans="1:13" ht="145.5" thickBot="1" x14ac:dyDescent="0.4">
      <c r="A12" s="34">
        <v>47</v>
      </c>
      <c r="B12" s="35" t="s">
        <v>25</v>
      </c>
      <c r="C12" s="36" t="s">
        <v>26</v>
      </c>
      <c r="D12" s="6">
        <v>0</v>
      </c>
      <c r="E12" s="6">
        <f t="shared" si="3"/>
        <v>0</v>
      </c>
      <c r="F12" s="6">
        <f t="shared" si="0"/>
        <v>0</v>
      </c>
      <c r="G12" s="6">
        <f t="shared" si="1"/>
        <v>0</v>
      </c>
      <c r="H12" s="7">
        <f t="shared" si="2"/>
        <v>0</v>
      </c>
      <c r="I12" s="8">
        <v>19644.750134096194</v>
      </c>
      <c r="J12" s="9">
        <v>3732.5025254782768</v>
      </c>
      <c r="K12" s="9">
        <v>23377.252659574471</v>
      </c>
      <c r="L12" s="9">
        <v>1098730.8750000002</v>
      </c>
      <c r="M12" s="10">
        <v>26369541</v>
      </c>
    </row>
    <row r="13" spans="1:13" ht="15" thickBot="1" x14ac:dyDescent="0.4">
      <c r="A13" s="18" t="s">
        <v>27</v>
      </c>
      <c r="B13" s="19"/>
      <c r="C13" s="19"/>
      <c r="D13" s="19"/>
      <c r="E13" s="19"/>
      <c r="F13" s="19"/>
      <c r="G13" s="11">
        <f>SUM(G5:G12)</f>
        <v>0</v>
      </c>
      <c r="H13" s="12">
        <f>SUM(H5:H12)</f>
        <v>0</v>
      </c>
      <c r="I13" s="25" t="s">
        <v>28</v>
      </c>
      <c r="J13" s="26"/>
      <c r="K13" s="26"/>
      <c r="L13" s="27">
        <f>SUM(L5:L12)</f>
        <v>28829084.875</v>
      </c>
      <c r="M13" s="28">
        <f>SUM(M5:M12)</f>
        <v>691898037</v>
      </c>
    </row>
    <row r="16" spans="1:13" ht="207" customHeight="1" x14ac:dyDescent="0.35">
      <c r="A16" s="16" t="s">
        <v>30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</sheetData>
  <sheetProtection algorithmName="SHA-512" hashValue="RyR8bLrcVYxK6CQ7AkM3CmASbExjFX8nPTLnQqTTGHKUzMBNSJiNMx58AbpHqgXt59CP09JLNOigfUb/bRMq4g==" saltValue="SY+4J0tH3QRnf8fhif414A==" spinCount="100000" sheet="1" formatCells="0" formatColumns="0" formatRows="0" insertHyperlinks="0" sort="0"/>
  <mergeCells count="5">
    <mergeCell ref="A16:M16"/>
    <mergeCell ref="A13:F13"/>
    <mergeCell ref="I13:K13"/>
    <mergeCell ref="A3:M3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 Bedoya Osorno</dc:creator>
  <cp:lastModifiedBy>Carol  Bedoya Osorno</cp:lastModifiedBy>
  <dcterms:created xsi:type="dcterms:W3CDTF">2024-11-27T20:11:02Z</dcterms:created>
  <dcterms:modified xsi:type="dcterms:W3CDTF">2024-12-05T22:58:42Z</dcterms:modified>
</cp:coreProperties>
</file>